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580" windowHeight="6855"/>
  </bookViews>
  <sheets>
    <sheet name="wydatki ogółem 2008" sheetId="1" r:id="rId1"/>
  </sheets>
  <calcPr calcId="114210"/>
</workbook>
</file>

<file path=xl/calcChain.xml><?xml version="1.0" encoding="utf-8"?>
<calcChain xmlns="http://schemas.openxmlformats.org/spreadsheetml/2006/main">
  <c r="D13" i="1"/>
  <c r="E13"/>
  <c r="F13"/>
  <c r="G13"/>
  <c r="H13"/>
  <c r="I14"/>
  <c r="I15"/>
  <c r="I13"/>
  <c r="I16"/>
  <c r="I17"/>
  <c r="D18"/>
  <c r="E18"/>
  <c r="F18"/>
  <c r="G18"/>
  <c r="I19"/>
  <c r="I18"/>
  <c r="D20"/>
  <c r="E20"/>
  <c r="F20"/>
  <c r="G20"/>
  <c r="I21"/>
  <c r="I20"/>
  <c r="I22"/>
  <c r="I23"/>
  <c r="I24"/>
  <c r="D25"/>
  <c r="E25"/>
  <c r="F25"/>
  <c r="G25"/>
  <c r="H25"/>
  <c r="I26"/>
  <c r="I25"/>
  <c r="D27"/>
  <c r="E27"/>
  <c r="F27"/>
  <c r="G27"/>
  <c r="I28"/>
  <c r="I27"/>
  <c r="I29"/>
  <c r="D30"/>
  <c r="E30"/>
  <c r="F30"/>
  <c r="G30"/>
  <c r="H30"/>
  <c r="I31"/>
  <c r="I30"/>
  <c r="I32"/>
  <c r="I33"/>
  <c r="D34"/>
  <c r="E34"/>
  <c r="F34"/>
  <c r="G34"/>
  <c r="I35"/>
  <c r="I34"/>
  <c r="I36"/>
  <c r="I37"/>
  <c r="I38"/>
  <c r="I39"/>
  <c r="D42"/>
  <c r="E42"/>
  <c r="F42"/>
  <c r="G42"/>
  <c r="I42"/>
  <c r="I44"/>
  <c r="D46"/>
  <c r="E46"/>
  <c r="F46"/>
  <c r="G46"/>
  <c r="H46"/>
  <c r="I47"/>
  <c r="I48"/>
  <c r="I46"/>
  <c r="I49"/>
  <c r="I50"/>
  <c r="I51"/>
  <c r="D52"/>
  <c r="E52"/>
  <c r="F52"/>
  <c r="G52"/>
  <c r="H52"/>
  <c r="I53"/>
  <c r="I52"/>
  <c r="D54"/>
  <c r="E54"/>
  <c r="F54"/>
  <c r="G54"/>
  <c r="H54"/>
  <c r="I54"/>
  <c r="I55"/>
  <c r="D56"/>
  <c r="E56"/>
  <c r="F56"/>
  <c r="I57"/>
  <c r="I56"/>
  <c r="D58"/>
  <c r="E58"/>
  <c r="F58"/>
  <c r="G58"/>
  <c r="I59"/>
  <c r="I58"/>
  <c r="I60"/>
  <c r="I61"/>
  <c r="I62"/>
  <c r="I63"/>
  <c r="I64"/>
  <c r="I65"/>
  <c r="I66"/>
  <c r="D67"/>
  <c r="E67"/>
  <c r="F67"/>
  <c r="G67"/>
  <c r="I67"/>
  <c r="I68"/>
  <c r="I69"/>
  <c r="I70"/>
  <c r="I71"/>
  <c r="D72"/>
  <c r="E72"/>
  <c r="F72"/>
  <c r="F101"/>
  <c r="G72"/>
  <c r="H72"/>
  <c r="I73"/>
  <c r="I74"/>
  <c r="I72"/>
  <c r="I75"/>
  <c r="I76"/>
  <c r="I77"/>
  <c r="I78"/>
  <c r="I79"/>
  <c r="I80"/>
  <c r="D81"/>
  <c r="E81"/>
  <c r="F81"/>
  <c r="G81"/>
  <c r="H81"/>
  <c r="I81"/>
  <c r="I82"/>
  <c r="D83"/>
  <c r="E83"/>
  <c r="F83"/>
  <c r="G83"/>
  <c r="I84"/>
  <c r="I85"/>
  <c r="I83"/>
  <c r="I86"/>
  <c r="D87"/>
  <c r="E87"/>
  <c r="F87"/>
  <c r="G87"/>
  <c r="H87"/>
  <c r="I88"/>
  <c r="I87"/>
  <c r="I89"/>
  <c r="I90"/>
  <c r="I91"/>
  <c r="I92"/>
  <c r="D93"/>
  <c r="E93"/>
  <c r="E101"/>
  <c r="F93"/>
  <c r="G93"/>
  <c r="G101"/>
  <c r="H93"/>
  <c r="I93"/>
  <c r="I94"/>
  <c r="I95"/>
  <c r="I96"/>
  <c r="I97"/>
  <c r="D98"/>
  <c r="E98"/>
  <c r="F98"/>
  <c r="G98"/>
  <c r="I99"/>
  <c r="I98"/>
  <c r="I100"/>
  <c r="D101"/>
  <c r="H101"/>
  <c r="I101"/>
</calcChain>
</file>

<file path=xl/sharedStrings.xml><?xml version="1.0" encoding="utf-8"?>
<sst xmlns="http://schemas.openxmlformats.org/spreadsheetml/2006/main" count="118" uniqueCount="103">
  <si>
    <t>Dział</t>
  </si>
  <si>
    <t>Rozdział</t>
  </si>
  <si>
    <t>Dotacje</t>
  </si>
  <si>
    <t>Leśnictwo</t>
  </si>
  <si>
    <t>Pozostała działalność</t>
  </si>
  <si>
    <t>Drogi publiczne gminne</t>
  </si>
  <si>
    <t>Szkoły podstawowe</t>
  </si>
  <si>
    <t>Przedszkola</t>
  </si>
  <si>
    <t>Biblioteki</t>
  </si>
  <si>
    <t>Ochrona zdrowia</t>
  </si>
  <si>
    <t>Lecznictwo ambulatoryjne</t>
  </si>
  <si>
    <t>Dodatki mieszkaniowe</t>
  </si>
  <si>
    <t>Kultura fizyczna i sport</t>
  </si>
  <si>
    <t>Obrona cywilna</t>
  </si>
  <si>
    <t>Różne rozliczenia</t>
  </si>
  <si>
    <t>x</t>
  </si>
  <si>
    <t>Ogółem wydatki budżetu gminy</t>
  </si>
  <si>
    <t>Gospodarka mieszkaniowa</t>
  </si>
  <si>
    <t>Działalność usługowa</t>
  </si>
  <si>
    <t>Administracja publiczna</t>
  </si>
  <si>
    <t xml:space="preserve">Oświata i wychowanie </t>
  </si>
  <si>
    <t>Gimnazja</t>
  </si>
  <si>
    <t>Edukacyjna opieka wychowawcza</t>
  </si>
  <si>
    <t>Rolnictwo i łowiectwo</t>
  </si>
  <si>
    <t>Transport i łączność</t>
  </si>
  <si>
    <t>Urzędy naczelnych organów władzy</t>
  </si>
  <si>
    <t xml:space="preserve">oraz sądownictwa </t>
  </si>
  <si>
    <t>państwowej kontroli i ochrony prawa</t>
  </si>
  <si>
    <t>Bezpieczeństwo publiczne i ochrona</t>
  </si>
  <si>
    <t>przeciwpożarowa</t>
  </si>
  <si>
    <t>Dowożenie uczniów do szkół</t>
  </si>
  <si>
    <t>Oczyszczanie miast i wsi</t>
  </si>
  <si>
    <t>Utrzymanie zieleni w miastach i gminach</t>
  </si>
  <si>
    <t>Oświetlenie ulic ,placów i dróg</t>
  </si>
  <si>
    <t>Świetlice szkolne</t>
  </si>
  <si>
    <t>Izby rolnicze</t>
  </si>
  <si>
    <t>Dokształcanie i doskonalenie nauczycieli</t>
  </si>
  <si>
    <t>Cmentarze</t>
  </si>
  <si>
    <t>010</t>
  </si>
  <si>
    <t>01030</t>
  </si>
  <si>
    <t>01095</t>
  </si>
  <si>
    <t>020</t>
  </si>
  <si>
    <t>02095</t>
  </si>
  <si>
    <t>Obsługa długu publicznego</t>
  </si>
  <si>
    <t xml:space="preserve">                                                   Wydatki     budżetu</t>
  </si>
  <si>
    <t>z tego:</t>
  </si>
  <si>
    <t>w tym:</t>
  </si>
  <si>
    <t xml:space="preserve">    Wydatki     bieżące</t>
  </si>
  <si>
    <t>Pomoc społeczna</t>
  </si>
  <si>
    <t>Lokalny transport zbiorowy</t>
  </si>
  <si>
    <t>Pomoc materialna dla uczniów</t>
  </si>
  <si>
    <t>Zadania w zakresie kultury fizycznej i sportu</t>
  </si>
  <si>
    <t>Opracowania geodezyjne i kartograficzne</t>
  </si>
  <si>
    <t>Zwalczanie narkomanii</t>
  </si>
  <si>
    <t>Ochrona zabytków i opieka nad zabytkami</t>
  </si>
  <si>
    <t>w złotych</t>
  </si>
  <si>
    <t>Załącznik Nr 2</t>
  </si>
  <si>
    <t xml:space="preserve"> Nazwa</t>
  </si>
  <si>
    <t>Plany zagospodarowania przestrzennego</t>
  </si>
  <si>
    <t>Ochotnicze straże pożarne</t>
  </si>
  <si>
    <t>Rezerwy ogólne  i celowe</t>
  </si>
  <si>
    <t>Oddziały przedszkolne w szkołach podstawowych</t>
  </si>
  <si>
    <t>Zespoły obsługi ekonomiczno-administarcyjnej szkół</t>
  </si>
  <si>
    <t>Ośrodki pomocy społecznej</t>
  </si>
  <si>
    <t>Turystyka</t>
  </si>
  <si>
    <t>Komendy powiatowe policji</t>
  </si>
  <si>
    <t>Ośrodki Wsparcia</t>
  </si>
  <si>
    <t>Schroniska dla zwierząt</t>
  </si>
  <si>
    <t>01010</t>
  </si>
  <si>
    <t>01008</t>
  </si>
  <si>
    <t>Melioracje wodne</t>
  </si>
  <si>
    <t xml:space="preserve">Promocja gminy </t>
  </si>
  <si>
    <t>Drogi publiczne powiatowe</t>
  </si>
  <si>
    <t>Straż Graniczna</t>
  </si>
  <si>
    <t>Zasiłki i pomoc w naturze oraz składki na ubezpieczenia emerytalne i rentowe</t>
  </si>
  <si>
    <t>Pozostałe zadania w zakresie polityki społecznej</t>
  </si>
  <si>
    <t>Kultura i ochrona dziedzictwa narodowego</t>
  </si>
  <si>
    <t>Rady Gminy Kołbaskowo</t>
  </si>
  <si>
    <t>Plan na 2009 r.</t>
  </si>
  <si>
    <t>Wydatki bieżące</t>
  </si>
  <si>
    <t>Wynagrodzenia i pochodne od wynagrodzeń</t>
  </si>
  <si>
    <t>Wydatki na obsługę długu</t>
  </si>
  <si>
    <t>Wydatki majątkowe</t>
  </si>
  <si>
    <t xml:space="preserve">Dochody od osób prawnych, od osób fizycznych i od innych jednostek nie posiadających osobowości prawnej oraz wydatki związane z ich poborem </t>
  </si>
  <si>
    <t>Pobór podatków, opłat i niepodatkowych należności budżetowych</t>
  </si>
  <si>
    <t>Infrastruktura wodociągowa i sanitaryjna wsi</t>
  </si>
  <si>
    <t>Urzędy wojewódzkie</t>
  </si>
  <si>
    <t>Przeciwdziałanie alkoholizmowi</t>
  </si>
  <si>
    <t>Usługi opiekuńcze i specjalistyczne usługi opiekuńcze</t>
  </si>
  <si>
    <t>Gospodarka komunalna i ochrona środowiska</t>
  </si>
  <si>
    <t>Gospodarka ściekowa i ochrona wód</t>
  </si>
  <si>
    <t>Gospodarka gruntami, nieruchomościami</t>
  </si>
  <si>
    <t>Rady Gmin (miast i miast na prawach powiatu)</t>
  </si>
  <si>
    <t>Urzędy Gmin (miast i miast na prawach powiatu)</t>
  </si>
  <si>
    <t>państwowej, kontroli i ochrony prawa</t>
  </si>
  <si>
    <t>Obsługa papierów wartościowych, kredytów i pożyczek jednostek samorządu terytorialnego</t>
  </si>
  <si>
    <t>Świadczenia rodzinne, zaliczka alimentacyjna oraz składki na ubezpieczenia emerytalne i rentowe z ubezpieczenia  społecznego</t>
  </si>
  <si>
    <t>Domy i ośrodki kultury, świetlice i kluby</t>
  </si>
  <si>
    <t xml:space="preserve">                                                          na 2009 rok</t>
  </si>
  <si>
    <t xml:space="preserve">                                                 GMINY  KOŁBASKOWO</t>
  </si>
  <si>
    <t>Składki na ubezpieczenie zdrowotne opłacane za osoby pobierające niektóre świadczenia z pomocy społecznej oraz niektóre świadczenia rodzinne oraz za osoby uczestniczące w zajęciach w centrum integracji społecznej</t>
  </si>
  <si>
    <t>do uchwały nr XX/230/08</t>
  </si>
  <si>
    <t>z dnia 29 grudnia 2008 r.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</si>
</sst>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3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4" xfId="0" applyFont="1" applyBorder="1"/>
    <xf numFmtId="0" fontId="6" fillId="0" borderId="8" xfId="0" applyFont="1" applyBorder="1"/>
    <xf numFmtId="0" fontId="6" fillId="0" borderId="5" xfId="0" quotePrefix="1" applyFont="1" applyBorder="1" applyAlignment="1">
      <alignment horizontal="right"/>
    </xf>
    <xf numFmtId="0" fontId="6" fillId="0" borderId="9" xfId="0" applyFont="1" applyBorder="1"/>
    <xf numFmtId="0" fontId="6" fillId="0" borderId="10" xfId="0" quotePrefix="1" applyFont="1" applyBorder="1" applyAlignment="1">
      <alignment horizontal="right"/>
    </xf>
    <xf numFmtId="0" fontId="6" fillId="0" borderId="10" xfId="0" applyFont="1" applyBorder="1"/>
    <xf numFmtId="0" fontId="7" fillId="0" borderId="11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1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6" fillId="0" borderId="17" xfId="0" applyFont="1" applyBorder="1" applyAlignment="1">
      <alignment wrapText="1"/>
    </xf>
    <xf numFmtId="164" fontId="6" fillId="0" borderId="17" xfId="1" applyNumberFormat="1" applyFont="1" applyBorder="1" applyAlignment="1">
      <alignment horizontal="right"/>
    </xf>
    <xf numFmtId="0" fontId="6" fillId="0" borderId="17" xfId="0" quotePrefix="1" applyFont="1" applyBorder="1" applyAlignment="1">
      <alignment horizontal="right"/>
    </xf>
    <xf numFmtId="0" fontId="7" fillId="0" borderId="2" xfId="0" applyFont="1" applyBorder="1"/>
    <xf numFmtId="0" fontId="6" fillId="0" borderId="5" xfId="0" applyFont="1" applyBorder="1" applyAlignment="1">
      <alignment wrapText="1"/>
    </xf>
    <xf numFmtId="0" fontId="6" fillId="0" borderId="2" xfId="0" applyFont="1" applyBorder="1"/>
    <xf numFmtId="0" fontId="7" fillId="0" borderId="11" xfId="0" quotePrefix="1" applyFont="1" applyBorder="1" applyAlignment="1">
      <alignment horizontal="right"/>
    </xf>
    <xf numFmtId="0" fontId="6" fillId="0" borderId="7" xfId="0" quotePrefix="1" applyFont="1" applyBorder="1" applyAlignment="1">
      <alignment horizontal="right"/>
    </xf>
    <xf numFmtId="0" fontId="7" fillId="0" borderId="7" xfId="0" quotePrefix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wrapText="1"/>
    </xf>
    <xf numFmtId="4" fontId="0" fillId="0" borderId="0" xfId="0" applyNumberFormat="1"/>
    <xf numFmtId="0" fontId="6" fillId="0" borderId="13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3" fontId="7" fillId="0" borderId="6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6" xfId="0" applyNumberFormat="1" applyFont="1" applyBorder="1"/>
    <xf numFmtId="3" fontId="7" fillId="0" borderId="19" xfId="0" applyNumberFormat="1" applyFont="1" applyBorder="1"/>
    <xf numFmtId="3" fontId="6" fillId="0" borderId="10" xfId="0" applyNumberFormat="1" applyFont="1" applyBorder="1" applyAlignment="1">
      <alignment horizontal="right"/>
    </xf>
    <xf numFmtId="3" fontId="6" fillId="0" borderId="10" xfId="0" applyNumberFormat="1" applyFont="1" applyBorder="1"/>
    <xf numFmtId="3" fontId="7" fillId="0" borderId="2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7" fillId="0" borderId="2" xfId="0" applyNumberFormat="1" applyFont="1" applyBorder="1"/>
    <xf numFmtId="3" fontId="7" fillId="0" borderId="18" xfId="0" applyNumberFormat="1" applyFont="1" applyBorder="1" applyAlignment="1">
      <alignment horizontal="right"/>
    </xf>
    <xf numFmtId="3" fontId="6" fillId="0" borderId="22" xfId="0" applyNumberFormat="1" applyFont="1" applyBorder="1" applyAlignment="1">
      <alignment horizontal="right"/>
    </xf>
    <xf numFmtId="3" fontId="6" fillId="0" borderId="23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right"/>
    </xf>
    <xf numFmtId="3" fontId="7" fillId="0" borderId="21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/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26" xfId="0" applyNumberFormat="1" applyFont="1" applyBorder="1" applyAlignment="1">
      <alignment horizontal="right"/>
    </xf>
    <xf numFmtId="3" fontId="6" fillId="0" borderId="4" xfId="0" applyNumberFormat="1" applyFont="1" applyBorder="1"/>
    <xf numFmtId="3" fontId="6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18" xfId="1" applyNumberFormat="1" applyFont="1" applyBorder="1" applyAlignment="1"/>
    <xf numFmtId="3" fontId="6" fillId="0" borderId="17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/>
    <xf numFmtId="3" fontId="7" fillId="0" borderId="30" xfId="0" applyNumberFormat="1" applyFont="1" applyBorder="1" applyAlignment="1">
      <alignment horizontal="right"/>
    </xf>
    <xf numFmtId="0" fontId="7" fillId="0" borderId="21" xfId="0" applyFont="1" applyBorder="1"/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6" fillId="0" borderId="23" xfId="0" applyFont="1" applyBorder="1"/>
    <xf numFmtId="0" fontId="6" fillId="0" borderId="10" xfId="0" applyFont="1" applyBorder="1" applyAlignment="1">
      <alignment wrapText="1"/>
    </xf>
    <xf numFmtId="3" fontId="6" fillId="0" borderId="33" xfId="0" applyNumberFormat="1" applyFont="1" applyBorder="1" applyAlignment="1">
      <alignment horizontal="right"/>
    </xf>
    <xf numFmtId="0" fontId="6" fillId="0" borderId="34" xfId="0" applyFont="1" applyBorder="1"/>
    <xf numFmtId="0" fontId="2" fillId="2" borderId="4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29" xfId="0" applyFont="1" applyBorder="1" applyAlignment="1">
      <alignment horizontal="left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abSelected="1" view="pageLayout" workbookViewId="0">
      <selection activeCell="D2" sqref="D2"/>
    </sheetView>
  </sheetViews>
  <sheetFormatPr defaultRowHeight="12.75"/>
  <cols>
    <col min="1" max="1" width="5.42578125" customWidth="1"/>
    <col min="2" max="2" width="10.7109375" customWidth="1"/>
    <col min="3" max="3" width="47.140625" customWidth="1"/>
    <col min="4" max="4" width="15.140625" customWidth="1"/>
    <col min="5" max="5" width="13.5703125" customWidth="1"/>
    <col min="6" max="6" width="15.85546875" customWidth="1"/>
    <col min="7" max="8" width="11.42578125" customWidth="1"/>
    <col min="9" max="9" width="13.140625" customWidth="1"/>
  </cols>
  <sheetData>
    <row r="1" spans="1:9">
      <c r="A1" s="2"/>
      <c r="B1" s="2"/>
      <c r="C1" s="2"/>
      <c r="D1" s="2"/>
      <c r="E1" s="2"/>
      <c r="F1" s="2"/>
      <c r="G1" s="2" t="s">
        <v>56</v>
      </c>
      <c r="H1" s="2"/>
      <c r="I1" s="2"/>
    </row>
    <row r="2" spans="1:9">
      <c r="A2" s="2"/>
      <c r="B2" s="2"/>
      <c r="C2" s="2"/>
      <c r="D2" s="2"/>
      <c r="E2" s="2"/>
      <c r="F2" s="2"/>
      <c r="G2" s="2" t="s">
        <v>101</v>
      </c>
      <c r="H2" s="2"/>
      <c r="I2" s="2"/>
    </row>
    <row r="3" spans="1:9">
      <c r="A3" s="2"/>
      <c r="B3" s="2"/>
      <c r="C3" s="2"/>
      <c r="D3" s="2"/>
      <c r="E3" s="2"/>
      <c r="F3" s="2"/>
      <c r="G3" s="2" t="s">
        <v>77</v>
      </c>
      <c r="H3" s="2"/>
      <c r="I3" s="2"/>
    </row>
    <row r="4" spans="1:9" ht="15.75" customHeight="1">
      <c r="A4" s="2"/>
      <c r="B4" s="2"/>
      <c r="C4" s="91" t="s">
        <v>44</v>
      </c>
      <c r="D4" s="91"/>
      <c r="E4" s="91"/>
      <c r="F4" s="91"/>
      <c r="G4" s="2" t="s">
        <v>102</v>
      </c>
      <c r="H4" s="2"/>
      <c r="I4" s="2"/>
    </row>
    <row r="5" spans="1:9" ht="15.75" customHeight="1">
      <c r="A5" s="2"/>
      <c r="B5" s="2"/>
      <c r="C5" s="91" t="s">
        <v>99</v>
      </c>
      <c r="D5" s="91"/>
      <c r="E5" s="91"/>
      <c r="F5" s="91"/>
      <c r="G5" s="2"/>
      <c r="H5" s="2"/>
      <c r="I5" s="2"/>
    </row>
    <row r="6" spans="1:9" ht="16.5" customHeight="1" thickBot="1">
      <c r="A6" s="2"/>
      <c r="B6" s="2"/>
      <c r="C6" s="92" t="s">
        <v>98</v>
      </c>
      <c r="D6" s="92"/>
      <c r="E6" s="92"/>
      <c r="F6" s="92"/>
      <c r="G6" s="2"/>
      <c r="H6" s="2" t="s">
        <v>55</v>
      </c>
      <c r="I6" s="2"/>
    </row>
    <row r="7" spans="1:9" ht="13.5" thickBot="1">
      <c r="A7" s="93" t="s">
        <v>0</v>
      </c>
      <c r="B7" s="89" t="s">
        <v>1</v>
      </c>
      <c r="C7" s="89" t="s">
        <v>57</v>
      </c>
      <c r="D7" s="89" t="s">
        <v>78</v>
      </c>
      <c r="E7" s="86" t="s">
        <v>45</v>
      </c>
      <c r="F7" s="87"/>
      <c r="G7" s="87"/>
      <c r="H7" s="87"/>
      <c r="I7" s="97"/>
    </row>
    <row r="8" spans="1:9" ht="13.5" thickBot="1">
      <c r="A8" s="94"/>
      <c r="B8" s="96"/>
      <c r="C8" s="96"/>
      <c r="D8" s="96"/>
      <c r="E8" s="98" t="s">
        <v>47</v>
      </c>
      <c r="F8" s="99"/>
      <c r="G8" s="99"/>
      <c r="H8" s="100"/>
      <c r="I8" s="83" t="s">
        <v>82</v>
      </c>
    </row>
    <row r="9" spans="1:9" ht="13.5" thickBot="1">
      <c r="A9" s="94"/>
      <c r="B9" s="96"/>
      <c r="C9" s="96"/>
      <c r="D9" s="96"/>
      <c r="E9" s="89" t="s">
        <v>79</v>
      </c>
      <c r="F9" s="86" t="s">
        <v>46</v>
      </c>
      <c r="G9" s="87"/>
      <c r="H9" s="88"/>
      <c r="I9" s="84"/>
    </row>
    <row r="10" spans="1:9">
      <c r="A10" s="94"/>
      <c r="B10" s="96"/>
      <c r="C10" s="96"/>
      <c r="D10" s="96"/>
      <c r="E10" s="96"/>
      <c r="F10" s="89" t="s">
        <v>80</v>
      </c>
      <c r="G10" s="89" t="s">
        <v>2</v>
      </c>
      <c r="H10" s="89" t="s">
        <v>81</v>
      </c>
      <c r="I10" s="84"/>
    </row>
    <row r="11" spans="1:9" ht="25.5" customHeight="1">
      <c r="A11" s="95"/>
      <c r="B11" s="90"/>
      <c r="C11" s="90"/>
      <c r="D11" s="90"/>
      <c r="E11" s="90"/>
      <c r="F11" s="90"/>
      <c r="G11" s="90"/>
      <c r="H11" s="90"/>
      <c r="I11" s="85"/>
    </row>
    <row r="12" spans="1:9" ht="12.75" customHeight="1" thickBot="1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6">
        <v>6</v>
      </c>
      <c r="G12" s="5">
        <v>7</v>
      </c>
      <c r="H12" s="5">
        <v>8</v>
      </c>
      <c r="I12" s="41">
        <v>9</v>
      </c>
    </row>
    <row r="13" spans="1:9" ht="15.75" thickBot="1">
      <c r="A13" s="32" t="s">
        <v>38</v>
      </c>
      <c r="B13" s="9"/>
      <c r="C13" s="9" t="s">
        <v>23</v>
      </c>
      <c r="D13" s="42">
        <f>SUM(D14:D17)</f>
        <v>4270500</v>
      </c>
      <c r="E13" s="75">
        <f>SUM(E14:E17)</f>
        <v>110500</v>
      </c>
      <c r="F13" s="42">
        <f>SUM(F15:F17)</f>
        <v>0</v>
      </c>
      <c r="G13" s="42">
        <f>SUM(G15:G17)</f>
        <v>0</v>
      </c>
      <c r="H13" s="42">
        <f>SUM(H15:H17)</f>
        <v>0</v>
      </c>
      <c r="I13" s="44">
        <f>SUM(I14:I17)</f>
        <v>4160000</v>
      </c>
    </row>
    <row r="14" spans="1:9" ht="14.25">
      <c r="A14" s="33"/>
      <c r="B14" s="13" t="s">
        <v>69</v>
      </c>
      <c r="C14" s="8" t="s">
        <v>70</v>
      </c>
      <c r="D14" s="43">
        <v>3560000</v>
      </c>
      <c r="E14" s="43">
        <v>80000</v>
      </c>
      <c r="F14" s="43">
        <v>0</v>
      </c>
      <c r="G14" s="43">
        <v>0</v>
      </c>
      <c r="H14" s="43">
        <v>0</v>
      </c>
      <c r="I14" s="45">
        <f>$D14-E14</f>
        <v>3480000</v>
      </c>
    </row>
    <row r="15" spans="1:9" ht="14.25" customHeight="1">
      <c r="A15" s="34"/>
      <c r="B15" s="28" t="s">
        <v>68</v>
      </c>
      <c r="C15" s="26" t="s">
        <v>85</v>
      </c>
      <c r="D15" s="46">
        <v>690000</v>
      </c>
      <c r="E15" s="43">
        <v>10000</v>
      </c>
      <c r="F15" s="46">
        <v>0</v>
      </c>
      <c r="G15" s="46">
        <v>0</v>
      </c>
      <c r="H15" s="46">
        <v>0</v>
      </c>
      <c r="I15" s="45">
        <f>$D15-E15</f>
        <v>680000</v>
      </c>
    </row>
    <row r="16" spans="1:9" ht="14.25" customHeight="1">
      <c r="A16" s="35"/>
      <c r="B16" s="28" t="s">
        <v>39</v>
      </c>
      <c r="C16" s="25" t="s">
        <v>35</v>
      </c>
      <c r="D16" s="46">
        <v>16000</v>
      </c>
      <c r="E16" s="43">
        <v>16000</v>
      </c>
      <c r="F16" s="46">
        <v>0</v>
      </c>
      <c r="G16" s="46">
        <v>0</v>
      </c>
      <c r="H16" s="46">
        <v>0</v>
      </c>
      <c r="I16" s="45">
        <f>$D16-E16</f>
        <v>0</v>
      </c>
    </row>
    <row r="17" spans="1:9" ht="14.25">
      <c r="A17" s="36"/>
      <c r="B17" s="13" t="s">
        <v>40</v>
      </c>
      <c r="C17" s="8" t="s">
        <v>4</v>
      </c>
      <c r="D17" s="43">
        <v>4500</v>
      </c>
      <c r="E17" s="43">
        <v>4500</v>
      </c>
      <c r="F17" s="43">
        <v>0</v>
      </c>
      <c r="G17" s="43">
        <v>0</v>
      </c>
      <c r="H17" s="43">
        <v>0</v>
      </c>
      <c r="I17" s="45">
        <f>$D17-E17</f>
        <v>0</v>
      </c>
    </row>
    <row r="18" spans="1:9" ht="15.75" thickBot="1">
      <c r="A18" s="32" t="s">
        <v>41</v>
      </c>
      <c r="B18" s="9"/>
      <c r="C18" s="9" t="s">
        <v>3</v>
      </c>
      <c r="D18" s="42">
        <f>D19</f>
        <v>3000</v>
      </c>
      <c r="E18" s="47">
        <f>E19</f>
        <v>3000</v>
      </c>
      <c r="F18" s="42">
        <f>F19</f>
        <v>0</v>
      </c>
      <c r="G18" s="42">
        <f>G19</f>
        <v>0</v>
      </c>
      <c r="H18" s="48">
        <v>0</v>
      </c>
      <c r="I18" s="49">
        <f>I19</f>
        <v>0</v>
      </c>
    </row>
    <row r="19" spans="1:9" ht="14.25">
      <c r="A19" s="14"/>
      <c r="B19" s="15" t="s">
        <v>42</v>
      </c>
      <c r="C19" s="16" t="s">
        <v>4</v>
      </c>
      <c r="D19" s="50">
        <v>3000</v>
      </c>
      <c r="E19" s="43">
        <v>3000</v>
      </c>
      <c r="F19" s="50">
        <v>0</v>
      </c>
      <c r="G19" s="50">
        <v>0</v>
      </c>
      <c r="H19" s="51">
        <v>0</v>
      </c>
      <c r="I19" s="45">
        <f>$D19-E19</f>
        <v>0</v>
      </c>
    </row>
    <row r="20" spans="1:9" ht="15.75" thickBot="1">
      <c r="A20" s="17">
        <v>600</v>
      </c>
      <c r="B20" s="29"/>
      <c r="C20" s="29" t="s">
        <v>24</v>
      </c>
      <c r="D20" s="52">
        <f>SUM(D21:D24)</f>
        <v>4338380</v>
      </c>
      <c r="E20" s="53">
        <f>SUM(E21:E24)</f>
        <v>1158000</v>
      </c>
      <c r="F20" s="52">
        <f>F23+F24</f>
        <v>0</v>
      </c>
      <c r="G20" s="52">
        <f>G23+G24</f>
        <v>0</v>
      </c>
      <c r="H20" s="54">
        <v>0</v>
      </c>
      <c r="I20" s="55">
        <f>SUM(I21:I24)</f>
        <v>3180380</v>
      </c>
    </row>
    <row r="21" spans="1:9" ht="14.25" customHeight="1">
      <c r="A21" s="10"/>
      <c r="B21" s="8">
        <v>60004</v>
      </c>
      <c r="C21" s="8" t="s">
        <v>49</v>
      </c>
      <c r="D21" s="43">
        <v>460000</v>
      </c>
      <c r="E21" s="43">
        <v>460000</v>
      </c>
      <c r="F21" s="43">
        <v>0</v>
      </c>
      <c r="G21" s="43">
        <v>0</v>
      </c>
      <c r="H21" s="43">
        <v>0</v>
      </c>
      <c r="I21" s="45">
        <f>$D21-E21</f>
        <v>0</v>
      </c>
    </row>
    <row r="22" spans="1:9" ht="14.25" customHeight="1">
      <c r="A22" s="10"/>
      <c r="B22" s="25">
        <v>60014</v>
      </c>
      <c r="C22" s="25" t="s">
        <v>72</v>
      </c>
      <c r="D22" s="46">
        <v>909320</v>
      </c>
      <c r="E22" s="43">
        <v>0</v>
      </c>
      <c r="F22" s="43">
        <v>0</v>
      </c>
      <c r="G22" s="43">
        <v>0</v>
      </c>
      <c r="H22" s="43">
        <v>0</v>
      </c>
      <c r="I22" s="45">
        <f>$D22-E22</f>
        <v>909320</v>
      </c>
    </row>
    <row r="23" spans="1:9" ht="14.25">
      <c r="A23" s="18"/>
      <c r="B23" s="25">
        <v>60016</v>
      </c>
      <c r="C23" s="25" t="s">
        <v>5</v>
      </c>
      <c r="D23" s="46">
        <v>2821660</v>
      </c>
      <c r="E23" s="43">
        <v>580600</v>
      </c>
      <c r="F23" s="46">
        <v>0</v>
      </c>
      <c r="G23" s="46">
        <v>0</v>
      </c>
      <c r="H23" s="46">
        <v>0</v>
      </c>
      <c r="I23" s="45">
        <f>$D23-E23</f>
        <v>2241060</v>
      </c>
    </row>
    <row r="24" spans="1:9" ht="14.25">
      <c r="A24" s="18"/>
      <c r="B24" s="25">
        <v>60095</v>
      </c>
      <c r="C24" s="25" t="s">
        <v>4</v>
      </c>
      <c r="D24" s="46">
        <v>147400</v>
      </c>
      <c r="E24" s="43">
        <v>117400</v>
      </c>
      <c r="F24" s="46">
        <v>0</v>
      </c>
      <c r="G24" s="46">
        <v>0</v>
      </c>
      <c r="H24" s="46">
        <v>0</v>
      </c>
      <c r="I24" s="45">
        <f>$D24-E24</f>
        <v>30000</v>
      </c>
    </row>
    <row r="25" spans="1:9" ht="15.75" thickBot="1">
      <c r="A25" s="17">
        <v>630</v>
      </c>
      <c r="B25" s="9"/>
      <c r="C25" s="9" t="s">
        <v>64</v>
      </c>
      <c r="D25" s="42">
        <f>D26</f>
        <v>850000</v>
      </c>
      <c r="E25" s="42">
        <f>E26</f>
        <v>50000</v>
      </c>
      <c r="F25" s="42">
        <f>F26</f>
        <v>0</v>
      </c>
      <c r="G25" s="42">
        <f>G26</f>
        <v>0</v>
      </c>
      <c r="H25" s="47">
        <f>H26</f>
        <v>0</v>
      </c>
      <c r="I25" s="44">
        <f>SUM(I26)</f>
        <v>800000</v>
      </c>
    </row>
    <row r="26" spans="1:9" ht="14.25">
      <c r="A26" s="14"/>
      <c r="B26" s="16">
        <v>63095</v>
      </c>
      <c r="C26" s="16" t="s">
        <v>4</v>
      </c>
      <c r="D26" s="50">
        <v>850000</v>
      </c>
      <c r="E26" s="43">
        <v>50000</v>
      </c>
      <c r="F26" s="50">
        <v>0</v>
      </c>
      <c r="G26" s="50">
        <v>0</v>
      </c>
      <c r="H26" s="57">
        <v>0</v>
      </c>
      <c r="I26" s="58">
        <f>D26-E26</f>
        <v>800000</v>
      </c>
    </row>
    <row r="27" spans="1:9" ht="15.75" thickBot="1">
      <c r="A27" s="17">
        <v>700</v>
      </c>
      <c r="B27" s="29"/>
      <c r="C27" s="29" t="s">
        <v>17</v>
      </c>
      <c r="D27" s="52">
        <f>D28+D29</f>
        <v>1321950</v>
      </c>
      <c r="E27" s="52">
        <f>E28+E29</f>
        <v>391950</v>
      </c>
      <c r="F27" s="52">
        <f>F28+F29</f>
        <v>75100</v>
      </c>
      <c r="G27" s="52">
        <f>G28+G29</f>
        <v>0</v>
      </c>
      <c r="H27" s="59">
        <v>0</v>
      </c>
      <c r="I27" s="55">
        <f>I28+I29</f>
        <v>930000</v>
      </c>
    </row>
    <row r="28" spans="1:9" ht="14.25" customHeight="1">
      <c r="A28" s="19"/>
      <c r="B28" s="8">
        <v>70005</v>
      </c>
      <c r="C28" s="30" t="s">
        <v>91</v>
      </c>
      <c r="D28" s="43">
        <v>999500</v>
      </c>
      <c r="E28" s="43">
        <v>69500</v>
      </c>
      <c r="F28" s="43">
        <v>2000</v>
      </c>
      <c r="G28" s="43">
        <v>0</v>
      </c>
      <c r="H28" s="43">
        <v>0</v>
      </c>
      <c r="I28" s="45">
        <f>$D28-E28</f>
        <v>930000</v>
      </c>
    </row>
    <row r="29" spans="1:9" ht="14.25">
      <c r="A29" s="12"/>
      <c r="B29" s="25">
        <v>70095</v>
      </c>
      <c r="C29" s="25" t="s">
        <v>4</v>
      </c>
      <c r="D29" s="46">
        <v>322450</v>
      </c>
      <c r="E29" s="43">
        <v>322450</v>
      </c>
      <c r="F29" s="46">
        <v>73100</v>
      </c>
      <c r="G29" s="43">
        <v>0</v>
      </c>
      <c r="H29" s="43">
        <v>0</v>
      </c>
      <c r="I29" s="45">
        <f>$D29-E29</f>
        <v>0</v>
      </c>
    </row>
    <row r="30" spans="1:9" ht="15.75" thickBot="1">
      <c r="A30" s="17">
        <v>710</v>
      </c>
      <c r="B30" s="29"/>
      <c r="C30" s="29" t="s">
        <v>18</v>
      </c>
      <c r="D30" s="52">
        <f t="shared" ref="D30:I30" si="0">SUM(D31:D33)</f>
        <v>849700</v>
      </c>
      <c r="E30" s="52">
        <f t="shared" si="0"/>
        <v>789700</v>
      </c>
      <c r="F30" s="52">
        <f t="shared" si="0"/>
        <v>21000</v>
      </c>
      <c r="G30" s="52">
        <f t="shared" si="0"/>
        <v>0</v>
      </c>
      <c r="H30" s="52">
        <f t="shared" si="0"/>
        <v>0</v>
      </c>
      <c r="I30" s="55">
        <f t="shared" si="0"/>
        <v>60000</v>
      </c>
    </row>
    <row r="31" spans="1:9" ht="14.25" customHeight="1">
      <c r="A31" s="18"/>
      <c r="B31" s="8">
        <v>71004</v>
      </c>
      <c r="C31" s="30" t="s">
        <v>58</v>
      </c>
      <c r="D31" s="43">
        <v>513000</v>
      </c>
      <c r="E31" s="43">
        <v>513000</v>
      </c>
      <c r="F31" s="43">
        <v>18000</v>
      </c>
      <c r="G31" s="43">
        <v>0</v>
      </c>
      <c r="H31" s="43">
        <v>0</v>
      </c>
      <c r="I31" s="45">
        <f>$D31-E31</f>
        <v>0</v>
      </c>
    </row>
    <row r="32" spans="1:9" ht="14.25" customHeight="1">
      <c r="A32" s="18"/>
      <c r="B32" s="25">
        <v>71014</v>
      </c>
      <c r="C32" s="26" t="s">
        <v>52</v>
      </c>
      <c r="D32" s="46">
        <v>113000</v>
      </c>
      <c r="E32" s="43">
        <v>113000</v>
      </c>
      <c r="F32" s="46">
        <v>3000</v>
      </c>
      <c r="G32" s="43">
        <v>0</v>
      </c>
      <c r="H32" s="43">
        <v>0</v>
      </c>
      <c r="I32" s="45">
        <f>$D32-E32</f>
        <v>0</v>
      </c>
    </row>
    <row r="33" spans="1:9" ht="15" customHeight="1">
      <c r="A33" s="12"/>
      <c r="B33" s="25">
        <v>71035</v>
      </c>
      <c r="C33" s="25" t="s">
        <v>37</v>
      </c>
      <c r="D33" s="46">
        <v>223700</v>
      </c>
      <c r="E33" s="43">
        <v>163700</v>
      </c>
      <c r="F33" s="46">
        <v>0</v>
      </c>
      <c r="G33" s="46">
        <v>0</v>
      </c>
      <c r="H33" s="46">
        <v>0</v>
      </c>
      <c r="I33" s="45">
        <f>$D33-E33</f>
        <v>60000</v>
      </c>
    </row>
    <row r="34" spans="1:9" ht="15.75" thickBot="1">
      <c r="A34" s="17">
        <v>750</v>
      </c>
      <c r="B34" s="29"/>
      <c r="C34" s="29" t="s">
        <v>19</v>
      </c>
      <c r="D34" s="52">
        <f>SUM(D35:D39)</f>
        <v>3042720</v>
      </c>
      <c r="E34" s="53">
        <f>SUM(E35:E39)</f>
        <v>3007720</v>
      </c>
      <c r="F34" s="52">
        <f>SUM(F35:F39)</f>
        <v>2142200</v>
      </c>
      <c r="G34" s="52">
        <f>G35+G36+G37+G39</f>
        <v>0</v>
      </c>
      <c r="H34" s="59">
        <v>0</v>
      </c>
      <c r="I34" s="55">
        <f>I35+I36+I37+I39</f>
        <v>35000</v>
      </c>
    </row>
    <row r="35" spans="1:9" ht="14.25">
      <c r="A35" s="18"/>
      <c r="B35" s="8">
        <v>75011</v>
      </c>
      <c r="C35" s="8" t="s">
        <v>86</v>
      </c>
      <c r="D35" s="43">
        <v>84200</v>
      </c>
      <c r="E35" s="43">
        <v>84200</v>
      </c>
      <c r="F35" s="43">
        <v>84200</v>
      </c>
      <c r="G35" s="43">
        <v>0</v>
      </c>
      <c r="H35" s="43">
        <v>0</v>
      </c>
      <c r="I35" s="45">
        <f>$D35-E35</f>
        <v>0</v>
      </c>
    </row>
    <row r="36" spans="1:9" ht="14.25" customHeight="1">
      <c r="A36" s="18"/>
      <c r="B36" s="25">
        <v>75022</v>
      </c>
      <c r="C36" s="26" t="s">
        <v>92</v>
      </c>
      <c r="D36" s="46">
        <v>188000</v>
      </c>
      <c r="E36" s="43">
        <v>188000</v>
      </c>
      <c r="F36" s="43">
        <v>0</v>
      </c>
      <c r="G36" s="43">
        <v>0</v>
      </c>
      <c r="H36" s="43">
        <v>0</v>
      </c>
      <c r="I36" s="45">
        <f>$D36-E36</f>
        <v>0</v>
      </c>
    </row>
    <row r="37" spans="1:9" ht="14.25" customHeight="1">
      <c r="A37" s="12"/>
      <c r="B37" s="25">
        <v>75023</v>
      </c>
      <c r="C37" s="26" t="s">
        <v>93</v>
      </c>
      <c r="D37" s="46">
        <v>2613920</v>
      </c>
      <c r="E37" s="43">
        <v>2578920</v>
      </c>
      <c r="F37" s="46">
        <v>2058000</v>
      </c>
      <c r="G37" s="43">
        <v>0</v>
      </c>
      <c r="H37" s="43">
        <v>0</v>
      </c>
      <c r="I37" s="45">
        <f>$D37-E37</f>
        <v>35000</v>
      </c>
    </row>
    <row r="38" spans="1:9" ht="14.25">
      <c r="A38" s="82"/>
      <c r="B38" s="25">
        <v>75075</v>
      </c>
      <c r="C38" s="25" t="s">
        <v>71</v>
      </c>
      <c r="D38" s="46">
        <v>136800</v>
      </c>
      <c r="E38" s="46">
        <v>136800</v>
      </c>
      <c r="F38" s="46">
        <v>0</v>
      </c>
      <c r="G38" s="46">
        <v>0</v>
      </c>
      <c r="H38" s="46">
        <v>0</v>
      </c>
      <c r="I38" s="56">
        <f>$D38-E38</f>
        <v>0</v>
      </c>
    </row>
    <row r="39" spans="1:9" ht="14.25">
      <c r="A39" s="12"/>
      <c r="B39" s="25">
        <v>75095</v>
      </c>
      <c r="C39" s="25" t="s">
        <v>4</v>
      </c>
      <c r="D39" s="46">
        <v>19800</v>
      </c>
      <c r="E39" s="43">
        <v>19800</v>
      </c>
      <c r="F39" s="46">
        <v>0</v>
      </c>
      <c r="G39" s="43">
        <v>0</v>
      </c>
      <c r="H39" s="43">
        <v>0</v>
      </c>
      <c r="I39" s="45">
        <f>$D39-E39</f>
        <v>0</v>
      </c>
    </row>
    <row r="40" spans="1:9" ht="15">
      <c r="A40" s="10"/>
      <c r="B40" s="21"/>
      <c r="C40" s="11" t="s">
        <v>25</v>
      </c>
      <c r="D40" s="60"/>
      <c r="E40" s="60"/>
      <c r="F40" s="60"/>
      <c r="G40" s="60"/>
      <c r="H40" s="61"/>
      <c r="I40" s="62"/>
    </row>
    <row r="41" spans="1:9" ht="15">
      <c r="A41" s="10"/>
      <c r="B41" s="11"/>
      <c r="C41" s="11" t="s">
        <v>94</v>
      </c>
      <c r="D41" s="60"/>
      <c r="E41" s="63"/>
      <c r="F41" s="60"/>
      <c r="G41" s="60"/>
      <c r="H41" s="61"/>
      <c r="I41" s="62"/>
    </row>
    <row r="42" spans="1:9" ht="15.75" thickBot="1">
      <c r="A42" s="17">
        <v>751</v>
      </c>
      <c r="B42" s="9"/>
      <c r="C42" s="9" t="s">
        <v>26</v>
      </c>
      <c r="D42" s="42">
        <f>D43+D44</f>
        <v>1500</v>
      </c>
      <c r="E42" s="47">
        <f>E43+E44</f>
        <v>1500</v>
      </c>
      <c r="F42" s="42">
        <f>+F43+F44</f>
        <v>1500</v>
      </c>
      <c r="G42" s="42">
        <f>G43</f>
        <v>0</v>
      </c>
      <c r="H42" s="48">
        <v>0</v>
      </c>
      <c r="I42" s="64">
        <f>I43</f>
        <v>0</v>
      </c>
    </row>
    <row r="43" spans="1:9" ht="14.25">
      <c r="A43" s="18"/>
      <c r="B43" s="7"/>
      <c r="C43" s="7" t="s">
        <v>25</v>
      </c>
      <c r="D43" s="65"/>
      <c r="E43" s="66"/>
      <c r="F43" s="65"/>
      <c r="G43" s="65"/>
      <c r="H43" s="67"/>
      <c r="I43" s="68"/>
    </row>
    <row r="44" spans="1:9" ht="14.25">
      <c r="A44" s="12"/>
      <c r="B44" s="8">
        <v>75101</v>
      </c>
      <c r="C44" s="8" t="s">
        <v>27</v>
      </c>
      <c r="D44" s="43">
        <v>1500</v>
      </c>
      <c r="E44" s="43">
        <v>1500</v>
      </c>
      <c r="F44" s="43">
        <v>1500</v>
      </c>
      <c r="G44" s="43">
        <v>0</v>
      </c>
      <c r="H44" s="43">
        <v>0</v>
      </c>
      <c r="I44" s="45">
        <f>$D44-E44</f>
        <v>0</v>
      </c>
    </row>
    <row r="45" spans="1:9" ht="15">
      <c r="A45" s="10"/>
      <c r="B45" s="7"/>
      <c r="C45" s="11" t="s">
        <v>28</v>
      </c>
      <c r="D45" s="65"/>
      <c r="E45" s="66"/>
      <c r="F45" s="65"/>
      <c r="G45" s="65"/>
      <c r="H45" s="67"/>
      <c r="I45" s="68"/>
    </row>
    <row r="46" spans="1:9" ht="15.75" thickBot="1">
      <c r="A46" s="17">
        <v>754</v>
      </c>
      <c r="B46" s="9"/>
      <c r="C46" s="9" t="s">
        <v>29</v>
      </c>
      <c r="D46" s="42">
        <f t="shared" ref="D46:I46" si="1">SUM(D47:D51)</f>
        <v>846450</v>
      </c>
      <c r="E46" s="42">
        <f t="shared" si="1"/>
        <v>271450</v>
      </c>
      <c r="F46" s="42">
        <f t="shared" si="1"/>
        <v>24300</v>
      </c>
      <c r="G46" s="42">
        <f t="shared" si="1"/>
        <v>0</v>
      </c>
      <c r="H46" s="42">
        <f t="shared" si="1"/>
        <v>0</v>
      </c>
      <c r="I46" s="44">
        <f t="shared" si="1"/>
        <v>575000</v>
      </c>
    </row>
    <row r="47" spans="1:9" ht="14.25" customHeight="1">
      <c r="A47" s="22"/>
      <c r="B47" s="8">
        <v>75405</v>
      </c>
      <c r="C47" s="8" t="s">
        <v>65</v>
      </c>
      <c r="D47" s="43">
        <v>23000</v>
      </c>
      <c r="E47" s="43">
        <v>8000</v>
      </c>
      <c r="F47" s="43">
        <v>0</v>
      </c>
      <c r="G47" s="43">
        <v>0</v>
      </c>
      <c r="H47" s="43">
        <v>0</v>
      </c>
      <c r="I47" s="45">
        <f>$D47-E47</f>
        <v>15000</v>
      </c>
    </row>
    <row r="48" spans="1:9" ht="14.25" customHeight="1">
      <c r="A48" s="10"/>
      <c r="B48" s="25">
        <v>75406</v>
      </c>
      <c r="C48" s="25" t="s">
        <v>73</v>
      </c>
      <c r="D48" s="46">
        <v>5000</v>
      </c>
      <c r="E48" s="43">
        <v>5000</v>
      </c>
      <c r="F48" s="43">
        <v>0</v>
      </c>
      <c r="G48" s="43">
        <v>0</v>
      </c>
      <c r="H48" s="43">
        <v>0</v>
      </c>
      <c r="I48" s="45">
        <f>$D48-E48</f>
        <v>0</v>
      </c>
    </row>
    <row r="49" spans="1:9" ht="14.25">
      <c r="A49" s="18"/>
      <c r="B49" s="25">
        <v>75412</v>
      </c>
      <c r="C49" s="25" t="s">
        <v>59</v>
      </c>
      <c r="D49" s="46">
        <v>735950</v>
      </c>
      <c r="E49" s="43">
        <v>235950</v>
      </c>
      <c r="F49" s="46">
        <v>24300</v>
      </c>
      <c r="G49" s="43">
        <v>0</v>
      </c>
      <c r="H49" s="43">
        <v>0</v>
      </c>
      <c r="I49" s="45">
        <f>$D49-E49</f>
        <v>500000</v>
      </c>
    </row>
    <row r="50" spans="1:9" ht="14.25">
      <c r="A50" s="18"/>
      <c r="B50" s="25">
        <v>75414</v>
      </c>
      <c r="C50" s="25" t="s">
        <v>13</v>
      </c>
      <c r="D50" s="46">
        <v>12500</v>
      </c>
      <c r="E50" s="43">
        <v>12500</v>
      </c>
      <c r="F50" s="43">
        <v>0</v>
      </c>
      <c r="G50" s="43">
        <v>0</v>
      </c>
      <c r="H50" s="43">
        <v>0</v>
      </c>
      <c r="I50" s="45">
        <f>$D50-E50</f>
        <v>0</v>
      </c>
    </row>
    <row r="51" spans="1:9" ht="14.25">
      <c r="A51" s="12"/>
      <c r="B51" s="25">
        <v>75495</v>
      </c>
      <c r="C51" s="25" t="s">
        <v>4</v>
      </c>
      <c r="D51" s="46">
        <v>70000</v>
      </c>
      <c r="E51" s="43">
        <v>10000</v>
      </c>
      <c r="F51" s="43">
        <v>0</v>
      </c>
      <c r="G51" s="43">
        <v>0</v>
      </c>
      <c r="H51" s="43">
        <v>0</v>
      </c>
      <c r="I51" s="45">
        <f>$D51-E51</f>
        <v>60000</v>
      </c>
    </row>
    <row r="52" spans="1:9" ht="60.75" thickBot="1">
      <c r="A52" s="37">
        <v>756</v>
      </c>
      <c r="B52" s="76"/>
      <c r="C52" s="38" t="s">
        <v>83</v>
      </c>
      <c r="D52" s="77">
        <f t="shared" ref="D52:I52" si="2">SUM(D53)</f>
        <v>59320</v>
      </c>
      <c r="E52" s="52">
        <f t="shared" si="2"/>
        <v>59320</v>
      </c>
      <c r="F52" s="52">
        <f t="shared" si="2"/>
        <v>35120</v>
      </c>
      <c r="G52" s="77">
        <f t="shared" si="2"/>
        <v>0</v>
      </c>
      <c r="H52" s="52">
        <f t="shared" si="2"/>
        <v>0</v>
      </c>
      <c r="I52" s="78">
        <f t="shared" si="2"/>
        <v>0</v>
      </c>
    </row>
    <row r="53" spans="1:9" ht="28.5">
      <c r="A53" s="14"/>
      <c r="B53" s="79">
        <v>75647</v>
      </c>
      <c r="C53" s="80" t="s">
        <v>84</v>
      </c>
      <c r="D53" s="81">
        <v>59320</v>
      </c>
      <c r="E53" s="50">
        <v>59320</v>
      </c>
      <c r="F53" s="50">
        <v>35120</v>
      </c>
      <c r="G53" s="81">
        <v>0</v>
      </c>
      <c r="H53" s="50">
        <v>0</v>
      </c>
      <c r="I53" s="45">
        <f>$D53-E53</f>
        <v>0</v>
      </c>
    </row>
    <row r="54" spans="1:9" ht="15.75" thickBot="1">
      <c r="A54" s="17">
        <v>757</v>
      </c>
      <c r="B54" s="23"/>
      <c r="C54" s="9" t="s">
        <v>43</v>
      </c>
      <c r="D54" s="69">
        <f t="shared" ref="D54:I54" si="3">SUM(D55:D55)</f>
        <v>30000</v>
      </c>
      <c r="E54" s="42">
        <f t="shared" si="3"/>
        <v>30000</v>
      </c>
      <c r="F54" s="52">
        <f t="shared" si="3"/>
        <v>0</v>
      </c>
      <c r="G54" s="69">
        <f t="shared" si="3"/>
        <v>0</v>
      </c>
      <c r="H54" s="42">
        <f t="shared" si="3"/>
        <v>30000</v>
      </c>
      <c r="I54" s="64">
        <f t="shared" si="3"/>
        <v>0</v>
      </c>
    </row>
    <row r="55" spans="1:9" ht="32.25" customHeight="1">
      <c r="A55" s="19"/>
      <c r="B55" s="20">
        <v>75702</v>
      </c>
      <c r="C55" s="40" t="s">
        <v>95</v>
      </c>
      <c r="D55" s="43">
        <v>30000</v>
      </c>
      <c r="E55" s="43">
        <v>30000</v>
      </c>
      <c r="F55" s="43">
        <v>0</v>
      </c>
      <c r="G55" s="43">
        <v>0</v>
      </c>
      <c r="H55" s="43">
        <v>30000</v>
      </c>
      <c r="I55" s="45">
        <f>$D55-E55</f>
        <v>0</v>
      </c>
    </row>
    <row r="56" spans="1:9" ht="15.75" thickBot="1">
      <c r="A56" s="17">
        <v>758</v>
      </c>
      <c r="B56" s="29"/>
      <c r="C56" s="29" t="s">
        <v>14</v>
      </c>
      <c r="D56" s="52">
        <f>SUM(D57:D57)</f>
        <v>1065020</v>
      </c>
      <c r="E56" s="53">
        <f>SUM(E57:E57)</f>
        <v>365020</v>
      </c>
      <c r="F56" s="52">
        <f>F57</f>
        <v>0</v>
      </c>
      <c r="G56" s="52">
        <v>0</v>
      </c>
      <c r="H56" s="54">
        <v>0</v>
      </c>
      <c r="I56" s="55">
        <f>I57</f>
        <v>700000</v>
      </c>
    </row>
    <row r="57" spans="1:9" ht="14.25">
      <c r="A57" s="18"/>
      <c r="B57" s="8">
        <v>75818</v>
      </c>
      <c r="C57" s="8" t="s">
        <v>60</v>
      </c>
      <c r="D57" s="43">
        <v>1065020</v>
      </c>
      <c r="E57" s="43">
        <v>365020</v>
      </c>
      <c r="F57" s="43">
        <v>0</v>
      </c>
      <c r="G57" s="43">
        <v>0</v>
      </c>
      <c r="H57" s="43">
        <v>0</v>
      </c>
      <c r="I57" s="45">
        <f>$D57-E57</f>
        <v>700000</v>
      </c>
    </row>
    <row r="58" spans="1:9" ht="15.75" thickBot="1">
      <c r="A58" s="17">
        <v>801</v>
      </c>
      <c r="B58" s="29"/>
      <c r="C58" s="29" t="s">
        <v>20</v>
      </c>
      <c r="D58" s="52">
        <f>SUM(D59:D66)</f>
        <v>13390300</v>
      </c>
      <c r="E58" s="53">
        <f>SUM(E59:E66)</f>
        <v>9850300</v>
      </c>
      <c r="F58" s="52">
        <f>SUM(F59:F66)</f>
        <v>6514490</v>
      </c>
      <c r="G58" s="52">
        <f>SUM(G59:G66)</f>
        <v>1009000</v>
      </c>
      <c r="H58" s="54">
        <v>0</v>
      </c>
      <c r="I58" s="70">
        <f>SUM(I59:I66)</f>
        <v>3540000</v>
      </c>
    </row>
    <row r="59" spans="1:9" ht="14.25">
      <c r="A59" s="18"/>
      <c r="B59" s="8">
        <v>80101</v>
      </c>
      <c r="C59" s="8" t="s">
        <v>6</v>
      </c>
      <c r="D59" s="43">
        <v>8553170</v>
      </c>
      <c r="E59" s="43">
        <v>5053170</v>
      </c>
      <c r="F59" s="43">
        <v>3761420</v>
      </c>
      <c r="G59" s="43">
        <v>0</v>
      </c>
      <c r="H59" s="43">
        <v>0</v>
      </c>
      <c r="I59" s="45">
        <f>$D59-E59</f>
        <v>3500000</v>
      </c>
    </row>
    <row r="60" spans="1:9" ht="27" customHeight="1">
      <c r="A60" s="18"/>
      <c r="B60" s="25">
        <v>80103</v>
      </c>
      <c r="C60" s="26" t="s">
        <v>61</v>
      </c>
      <c r="D60" s="46">
        <v>376420</v>
      </c>
      <c r="E60" s="43">
        <v>376420</v>
      </c>
      <c r="F60" s="46">
        <v>328130</v>
      </c>
      <c r="G60" s="43">
        <v>0</v>
      </c>
      <c r="H60" s="43">
        <v>0</v>
      </c>
      <c r="I60" s="45">
        <f t="shared" ref="I60:I66" si="4">$D60-E60</f>
        <v>0</v>
      </c>
    </row>
    <row r="61" spans="1:9" ht="14.25">
      <c r="A61" s="18"/>
      <c r="B61" s="25">
        <v>80104</v>
      </c>
      <c r="C61" s="25" t="s">
        <v>7</v>
      </c>
      <c r="D61" s="46">
        <v>1460240</v>
      </c>
      <c r="E61" s="43">
        <v>1460240</v>
      </c>
      <c r="F61" s="46">
        <v>334000</v>
      </c>
      <c r="G61" s="46">
        <v>1009000</v>
      </c>
      <c r="H61" s="71">
        <v>0</v>
      </c>
      <c r="I61" s="45">
        <f t="shared" si="4"/>
        <v>0</v>
      </c>
    </row>
    <row r="62" spans="1:9" ht="14.25">
      <c r="A62" s="18"/>
      <c r="B62" s="25">
        <v>80110</v>
      </c>
      <c r="C62" s="25" t="s">
        <v>21</v>
      </c>
      <c r="D62" s="46">
        <v>2062700</v>
      </c>
      <c r="E62" s="43">
        <v>2022700</v>
      </c>
      <c r="F62" s="46">
        <v>1621100</v>
      </c>
      <c r="G62" s="43">
        <v>0</v>
      </c>
      <c r="H62" s="43">
        <v>0</v>
      </c>
      <c r="I62" s="45">
        <f t="shared" si="4"/>
        <v>40000</v>
      </c>
    </row>
    <row r="63" spans="1:9" ht="14.25">
      <c r="A63" s="18"/>
      <c r="B63" s="25">
        <v>80113</v>
      </c>
      <c r="C63" s="25" t="s">
        <v>30</v>
      </c>
      <c r="D63" s="46">
        <v>520250</v>
      </c>
      <c r="E63" s="43">
        <v>520250</v>
      </c>
      <c r="F63" s="46">
        <v>117490</v>
      </c>
      <c r="G63" s="43">
        <v>0</v>
      </c>
      <c r="H63" s="43">
        <v>0</v>
      </c>
      <c r="I63" s="45">
        <f t="shared" si="4"/>
        <v>0</v>
      </c>
    </row>
    <row r="64" spans="1:9" ht="28.5">
      <c r="A64" s="18"/>
      <c r="B64" s="25">
        <v>80114</v>
      </c>
      <c r="C64" s="26" t="s">
        <v>62</v>
      </c>
      <c r="D64" s="46">
        <v>251840</v>
      </c>
      <c r="E64" s="43">
        <v>251840</v>
      </c>
      <c r="F64" s="46">
        <v>225220</v>
      </c>
      <c r="G64" s="43">
        <v>0</v>
      </c>
      <c r="H64" s="43">
        <v>0</v>
      </c>
      <c r="I64" s="45">
        <f t="shared" si="4"/>
        <v>0</v>
      </c>
    </row>
    <row r="65" spans="1:9" ht="14.25">
      <c r="A65" s="18"/>
      <c r="B65" s="27">
        <v>80146</v>
      </c>
      <c r="C65" s="25" t="s">
        <v>36</v>
      </c>
      <c r="D65" s="46">
        <v>38550</v>
      </c>
      <c r="E65" s="43">
        <v>38550</v>
      </c>
      <c r="F65" s="46">
        <v>0</v>
      </c>
      <c r="G65" s="43">
        <v>0</v>
      </c>
      <c r="H65" s="43">
        <v>0</v>
      </c>
      <c r="I65" s="45">
        <f t="shared" si="4"/>
        <v>0</v>
      </c>
    </row>
    <row r="66" spans="1:9" ht="14.25">
      <c r="A66" s="12"/>
      <c r="B66" s="25">
        <v>80195</v>
      </c>
      <c r="C66" s="25" t="s">
        <v>4</v>
      </c>
      <c r="D66" s="46">
        <v>127130</v>
      </c>
      <c r="E66" s="43">
        <v>127130</v>
      </c>
      <c r="F66" s="46">
        <v>127130</v>
      </c>
      <c r="G66" s="43">
        <v>0</v>
      </c>
      <c r="H66" s="43">
        <v>0</v>
      </c>
      <c r="I66" s="45">
        <f t="shared" si="4"/>
        <v>0</v>
      </c>
    </row>
    <row r="67" spans="1:9" ht="15.75" thickBot="1">
      <c r="A67" s="17">
        <v>851</v>
      </c>
      <c r="B67" s="29"/>
      <c r="C67" s="29" t="s">
        <v>9</v>
      </c>
      <c r="D67" s="52">
        <f>SUM(D68:D71)</f>
        <v>300700</v>
      </c>
      <c r="E67" s="53">
        <f>SUM(E68:E71)</f>
        <v>300700</v>
      </c>
      <c r="F67" s="53">
        <f>SUM(F68:F71)</f>
        <v>114950</v>
      </c>
      <c r="G67" s="53">
        <f>SUM(G68:G71)</f>
        <v>60000</v>
      </c>
      <c r="H67" s="54">
        <v>0</v>
      </c>
      <c r="I67" s="55">
        <f>I68+I70</f>
        <v>0</v>
      </c>
    </row>
    <row r="68" spans="1:9" ht="14.25">
      <c r="A68" s="19"/>
      <c r="B68" s="16">
        <v>85121</v>
      </c>
      <c r="C68" s="16" t="s">
        <v>10</v>
      </c>
      <c r="D68" s="50">
        <v>49700</v>
      </c>
      <c r="E68" s="50">
        <v>49700</v>
      </c>
      <c r="F68" s="50">
        <v>0</v>
      </c>
      <c r="G68" s="50">
        <v>0</v>
      </c>
      <c r="H68" s="50">
        <v>0</v>
      </c>
      <c r="I68" s="58">
        <f>$D68-E68</f>
        <v>0</v>
      </c>
    </row>
    <row r="69" spans="1:9" ht="14.25">
      <c r="A69" s="18"/>
      <c r="B69" s="25">
        <v>85153</v>
      </c>
      <c r="C69" s="25" t="s">
        <v>53</v>
      </c>
      <c r="D69" s="46">
        <v>10000</v>
      </c>
      <c r="E69" s="43">
        <v>10000</v>
      </c>
      <c r="F69" s="46">
        <v>4100</v>
      </c>
      <c r="G69" s="43">
        <v>0</v>
      </c>
      <c r="H69" s="43">
        <v>0</v>
      </c>
      <c r="I69" s="45">
        <f>$D69-E69</f>
        <v>0</v>
      </c>
    </row>
    <row r="70" spans="1:9" ht="14.25">
      <c r="A70" s="18"/>
      <c r="B70" s="25">
        <v>85154</v>
      </c>
      <c r="C70" s="25" t="s">
        <v>87</v>
      </c>
      <c r="D70" s="46">
        <v>220000</v>
      </c>
      <c r="E70" s="43">
        <v>220000</v>
      </c>
      <c r="F70" s="46">
        <v>110850</v>
      </c>
      <c r="G70" s="46">
        <v>45000</v>
      </c>
      <c r="H70" s="43">
        <v>0</v>
      </c>
      <c r="I70" s="45">
        <f>$D70-E70</f>
        <v>0</v>
      </c>
    </row>
    <row r="71" spans="1:9" ht="14.25">
      <c r="A71" s="12"/>
      <c r="B71" s="25">
        <v>85195</v>
      </c>
      <c r="C71" s="25" t="s">
        <v>4</v>
      </c>
      <c r="D71" s="46">
        <v>21000</v>
      </c>
      <c r="E71" s="43">
        <v>21000</v>
      </c>
      <c r="F71" s="43">
        <v>0</v>
      </c>
      <c r="G71" s="46">
        <v>15000</v>
      </c>
      <c r="H71" s="43">
        <v>0</v>
      </c>
      <c r="I71" s="45">
        <f>$D71-E71</f>
        <v>0</v>
      </c>
    </row>
    <row r="72" spans="1:9" ht="15.75" thickBot="1">
      <c r="A72" s="17">
        <v>852</v>
      </c>
      <c r="B72" s="29"/>
      <c r="C72" s="29" t="s">
        <v>48</v>
      </c>
      <c r="D72" s="52">
        <f t="shared" ref="D72:I72" si="5">SUM(D73:D80)</f>
        <v>3413033</v>
      </c>
      <c r="E72" s="52">
        <f t="shared" si="5"/>
        <v>3408033</v>
      </c>
      <c r="F72" s="52">
        <f t="shared" si="5"/>
        <v>544005</v>
      </c>
      <c r="G72" s="52">
        <f t="shared" si="5"/>
        <v>33500</v>
      </c>
      <c r="H72" s="52">
        <f t="shared" si="5"/>
        <v>0</v>
      </c>
      <c r="I72" s="55">
        <f t="shared" si="5"/>
        <v>5000</v>
      </c>
    </row>
    <row r="73" spans="1:9" ht="14.25">
      <c r="A73" s="18"/>
      <c r="B73" s="8">
        <v>85203</v>
      </c>
      <c r="C73" s="8" t="s">
        <v>66</v>
      </c>
      <c r="D73" s="43">
        <v>18000</v>
      </c>
      <c r="E73" s="43">
        <v>18000</v>
      </c>
      <c r="F73" s="43">
        <v>0</v>
      </c>
      <c r="G73" s="43">
        <v>18000</v>
      </c>
      <c r="H73" s="43">
        <v>0</v>
      </c>
      <c r="I73" s="45">
        <f>$D73-E73</f>
        <v>0</v>
      </c>
    </row>
    <row r="74" spans="1:9" ht="52.5" customHeight="1">
      <c r="A74" s="10"/>
      <c r="B74" s="25">
        <v>85212</v>
      </c>
      <c r="C74" s="26" t="s">
        <v>96</v>
      </c>
      <c r="D74" s="46">
        <v>1981730</v>
      </c>
      <c r="E74" s="43">
        <v>1981730</v>
      </c>
      <c r="F74" s="46">
        <v>93612</v>
      </c>
      <c r="G74" s="43">
        <v>0</v>
      </c>
      <c r="H74" s="43">
        <v>0</v>
      </c>
      <c r="I74" s="45">
        <f t="shared" ref="I74:I80" si="6">$D74-E74</f>
        <v>0</v>
      </c>
    </row>
    <row r="75" spans="1:9" ht="72" customHeight="1">
      <c r="A75" s="10"/>
      <c r="B75" s="25">
        <v>85213</v>
      </c>
      <c r="C75" s="26" t="s">
        <v>100</v>
      </c>
      <c r="D75" s="46">
        <v>21000</v>
      </c>
      <c r="E75" s="43">
        <v>21000</v>
      </c>
      <c r="F75" s="43">
        <v>21000</v>
      </c>
      <c r="G75" s="43">
        <v>0</v>
      </c>
      <c r="H75" s="43">
        <v>0</v>
      </c>
      <c r="I75" s="45">
        <f t="shared" si="6"/>
        <v>0</v>
      </c>
    </row>
    <row r="76" spans="1:9" ht="29.25">
      <c r="A76" s="10"/>
      <c r="B76" s="25">
        <v>85214</v>
      </c>
      <c r="C76" s="26" t="s">
        <v>74</v>
      </c>
      <c r="D76" s="46">
        <v>517000</v>
      </c>
      <c r="E76" s="43">
        <v>517000</v>
      </c>
      <c r="F76" s="43">
        <v>0</v>
      </c>
      <c r="G76" s="43">
        <v>0</v>
      </c>
      <c r="H76" s="43">
        <v>0</v>
      </c>
      <c r="I76" s="45">
        <f t="shared" si="6"/>
        <v>0</v>
      </c>
    </row>
    <row r="77" spans="1:9" ht="14.25">
      <c r="A77" s="18"/>
      <c r="B77" s="25">
        <v>85215</v>
      </c>
      <c r="C77" s="25" t="s">
        <v>11</v>
      </c>
      <c r="D77" s="46">
        <v>160000</v>
      </c>
      <c r="E77" s="43">
        <v>160000</v>
      </c>
      <c r="F77" s="43">
        <v>0</v>
      </c>
      <c r="G77" s="43">
        <v>0</v>
      </c>
      <c r="H77" s="43">
        <v>0</v>
      </c>
      <c r="I77" s="45">
        <f t="shared" si="6"/>
        <v>0</v>
      </c>
    </row>
    <row r="78" spans="1:9" ht="14.25">
      <c r="A78" s="18"/>
      <c r="B78" s="25">
        <v>85219</v>
      </c>
      <c r="C78" s="25" t="s">
        <v>63</v>
      </c>
      <c r="D78" s="46">
        <v>491233</v>
      </c>
      <c r="E78" s="43">
        <v>486233</v>
      </c>
      <c r="F78" s="46">
        <v>407823</v>
      </c>
      <c r="G78" s="46">
        <v>0</v>
      </c>
      <c r="H78" s="71"/>
      <c r="I78" s="45">
        <f t="shared" si="6"/>
        <v>5000</v>
      </c>
    </row>
    <row r="79" spans="1:9" ht="28.5">
      <c r="A79" s="18"/>
      <c r="B79" s="25">
        <v>85228</v>
      </c>
      <c r="C79" s="26" t="s">
        <v>88</v>
      </c>
      <c r="D79" s="46">
        <v>120570</v>
      </c>
      <c r="E79" s="43">
        <v>120570</v>
      </c>
      <c r="F79" s="46">
        <v>21570</v>
      </c>
      <c r="G79" s="43">
        <v>0</v>
      </c>
      <c r="H79" s="43">
        <v>0</v>
      </c>
      <c r="I79" s="45">
        <f t="shared" si="6"/>
        <v>0</v>
      </c>
    </row>
    <row r="80" spans="1:9" ht="14.25">
      <c r="A80" s="12"/>
      <c r="B80" s="25">
        <v>85295</v>
      </c>
      <c r="C80" s="25" t="s">
        <v>4</v>
      </c>
      <c r="D80" s="46">
        <v>103500</v>
      </c>
      <c r="E80" s="43">
        <v>103500</v>
      </c>
      <c r="F80" s="43">
        <v>0</v>
      </c>
      <c r="G80" s="43">
        <v>15500</v>
      </c>
      <c r="H80" s="43">
        <v>0</v>
      </c>
      <c r="I80" s="45">
        <f t="shared" si="6"/>
        <v>0</v>
      </c>
    </row>
    <row r="81" spans="1:9" ht="30.75" thickBot="1">
      <c r="A81" s="37">
        <v>853</v>
      </c>
      <c r="B81" s="29"/>
      <c r="C81" s="38" t="s">
        <v>75</v>
      </c>
      <c r="D81" s="52">
        <f t="shared" ref="D81:I81" si="7">D82</f>
        <v>94500</v>
      </c>
      <c r="E81" s="52">
        <f t="shared" si="7"/>
        <v>94500</v>
      </c>
      <c r="F81" s="52">
        <f t="shared" si="7"/>
        <v>91000</v>
      </c>
      <c r="G81" s="52">
        <f t="shared" si="7"/>
        <v>0</v>
      </c>
      <c r="H81" s="52">
        <f t="shared" si="7"/>
        <v>0</v>
      </c>
      <c r="I81" s="55">
        <f t="shared" si="7"/>
        <v>0</v>
      </c>
    </row>
    <row r="82" spans="1:9" ht="14.25">
      <c r="A82" s="18"/>
      <c r="B82" s="7">
        <v>85395</v>
      </c>
      <c r="C82" s="7" t="s">
        <v>4</v>
      </c>
      <c r="D82" s="65">
        <v>94500</v>
      </c>
      <c r="E82" s="43">
        <v>94500</v>
      </c>
      <c r="F82" s="65">
        <v>91000</v>
      </c>
      <c r="G82" s="43">
        <v>0</v>
      </c>
      <c r="H82" s="43">
        <v>0</v>
      </c>
      <c r="I82" s="45">
        <f>$D82-E82</f>
        <v>0</v>
      </c>
    </row>
    <row r="83" spans="1:9" ht="15.75" thickBot="1">
      <c r="A83" s="17">
        <v>854</v>
      </c>
      <c r="B83" s="29"/>
      <c r="C83" s="29" t="s">
        <v>22</v>
      </c>
      <c r="D83" s="52">
        <f>SUM(D84:D86)</f>
        <v>314230</v>
      </c>
      <c r="E83" s="53">
        <f>SUM(E84:E86)</f>
        <v>309230</v>
      </c>
      <c r="F83" s="52">
        <f>SUM(F84:F86)</f>
        <v>144390</v>
      </c>
      <c r="G83" s="52">
        <f>SUM(G84:G86)</f>
        <v>0</v>
      </c>
      <c r="H83" s="54">
        <v>0</v>
      </c>
      <c r="I83" s="55">
        <f>SUM(I84:I86)</f>
        <v>5000</v>
      </c>
    </row>
    <row r="84" spans="1:9" ht="14.25">
      <c r="A84" s="18"/>
      <c r="B84" s="8">
        <v>85401</v>
      </c>
      <c r="C84" s="8" t="s">
        <v>34</v>
      </c>
      <c r="D84" s="43">
        <v>221510</v>
      </c>
      <c r="E84" s="43">
        <v>216510</v>
      </c>
      <c r="F84" s="43">
        <v>144390</v>
      </c>
      <c r="G84" s="43">
        <v>0</v>
      </c>
      <c r="H84" s="72">
        <v>0</v>
      </c>
      <c r="I84" s="45">
        <f>$D84-E84</f>
        <v>5000</v>
      </c>
    </row>
    <row r="85" spans="1:9" ht="14.25">
      <c r="A85" s="18"/>
      <c r="B85" s="25">
        <v>85415</v>
      </c>
      <c r="C85" s="25" t="s">
        <v>50</v>
      </c>
      <c r="D85" s="46">
        <v>91800</v>
      </c>
      <c r="E85" s="43">
        <v>91800</v>
      </c>
      <c r="F85" s="46">
        <v>0</v>
      </c>
      <c r="G85" s="46">
        <v>0</v>
      </c>
      <c r="H85" s="46">
        <v>0</v>
      </c>
      <c r="I85" s="45">
        <f>$D85-E85</f>
        <v>0</v>
      </c>
    </row>
    <row r="86" spans="1:9" ht="14.25">
      <c r="A86" s="12"/>
      <c r="B86" s="25">
        <v>85495</v>
      </c>
      <c r="C86" s="25" t="s">
        <v>4</v>
      </c>
      <c r="D86" s="46">
        <v>920</v>
      </c>
      <c r="E86" s="43">
        <v>920</v>
      </c>
      <c r="F86" s="46">
        <v>0</v>
      </c>
      <c r="G86" s="46">
        <v>0</v>
      </c>
      <c r="H86" s="46">
        <v>0</v>
      </c>
      <c r="I86" s="45">
        <f>$D86-E86</f>
        <v>0</v>
      </c>
    </row>
    <row r="87" spans="1:9" ht="30.75" thickBot="1">
      <c r="A87" s="37">
        <v>900</v>
      </c>
      <c r="B87" s="29"/>
      <c r="C87" s="38" t="s">
        <v>89</v>
      </c>
      <c r="D87" s="42">
        <f>SUM(D88:D92)</f>
        <v>1184000</v>
      </c>
      <c r="E87" s="47">
        <f>SUM( E88:E92)</f>
        <v>994000</v>
      </c>
      <c r="F87" s="47">
        <f>SUM( F88:F92)</f>
        <v>0</v>
      </c>
      <c r="G87" s="47">
        <f>SUM( G88:G92)</f>
        <v>0</v>
      </c>
      <c r="H87" s="47">
        <f>SUM( H88:H92)</f>
        <v>0</v>
      </c>
      <c r="I87" s="44">
        <f>SUM( I88:I92)</f>
        <v>190000</v>
      </c>
    </row>
    <row r="88" spans="1:9" ht="14.25">
      <c r="A88" s="18"/>
      <c r="B88" s="8">
        <v>90001</v>
      </c>
      <c r="C88" s="8" t="s">
        <v>90</v>
      </c>
      <c r="D88" s="43">
        <v>6000</v>
      </c>
      <c r="E88" s="43">
        <v>6000</v>
      </c>
      <c r="F88" s="43">
        <v>0</v>
      </c>
      <c r="G88" s="43">
        <v>0</v>
      </c>
      <c r="H88" s="43">
        <v>0</v>
      </c>
      <c r="I88" s="45">
        <f>$D88-E88</f>
        <v>0</v>
      </c>
    </row>
    <row r="89" spans="1:9" ht="14.25">
      <c r="A89" s="18"/>
      <c r="B89" s="25">
        <v>90003</v>
      </c>
      <c r="C89" s="25" t="s">
        <v>31</v>
      </c>
      <c r="D89" s="46">
        <v>133000</v>
      </c>
      <c r="E89" s="43">
        <v>133000</v>
      </c>
      <c r="F89" s="46">
        <v>0</v>
      </c>
      <c r="G89" s="46">
        <v>0</v>
      </c>
      <c r="H89" s="46">
        <v>0</v>
      </c>
      <c r="I89" s="45">
        <f>$D89-E89</f>
        <v>0</v>
      </c>
    </row>
    <row r="90" spans="1:9" ht="14.25" customHeight="1">
      <c r="A90" s="18"/>
      <c r="B90" s="25">
        <v>90004</v>
      </c>
      <c r="C90" s="26" t="s">
        <v>32</v>
      </c>
      <c r="D90" s="46">
        <v>310000</v>
      </c>
      <c r="E90" s="43">
        <v>310000</v>
      </c>
      <c r="F90" s="46">
        <v>0</v>
      </c>
      <c r="G90" s="46">
        <v>0</v>
      </c>
      <c r="H90" s="46">
        <v>0</v>
      </c>
      <c r="I90" s="45">
        <f>$D90-E90</f>
        <v>0</v>
      </c>
    </row>
    <row r="91" spans="1:9" ht="14.25">
      <c r="A91" s="18"/>
      <c r="B91" s="25">
        <v>90013</v>
      </c>
      <c r="C91" s="25" t="s">
        <v>67</v>
      </c>
      <c r="D91" s="46">
        <v>165000</v>
      </c>
      <c r="E91" s="43">
        <v>15000</v>
      </c>
      <c r="F91" s="46">
        <v>0</v>
      </c>
      <c r="G91" s="46">
        <v>0</v>
      </c>
      <c r="H91" s="71">
        <v>0</v>
      </c>
      <c r="I91" s="45">
        <f>$D91-E91</f>
        <v>150000</v>
      </c>
    </row>
    <row r="92" spans="1:9" ht="14.25">
      <c r="A92" s="18"/>
      <c r="B92" s="25">
        <v>90015</v>
      </c>
      <c r="C92" s="25" t="s">
        <v>33</v>
      </c>
      <c r="D92" s="46">
        <v>570000</v>
      </c>
      <c r="E92" s="43">
        <v>530000</v>
      </c>
      <c r="F92" s="46">
        <v>0</v>
      </c>
      <c r="G92" s="46">
        <v>0</v>
      </c>
      <c r="H92" s="46">
        <v>0</v>
      </c>
      <c r="I92" s="45">
        <f>$D92-E92</f>
        <v>40000</v>
      </c>
    </row>
    <row r="93" spans="1:9" ht="15.75" thickBot="1">
      <c r="A93" s="37">
        <v>921</v>
      </c>
      <c r="B93" s="29"/>
      <c r="C93" s="38" t="s">
        <v>76</v>
      </c>
      <c r="D93" s="42">
        <f t="shared" ref="D93:I93" si="8">SUM(D94:D97)</f>
        <v>925700</v>
      </c>
      <c r="E93" s="47">
        <f t="shared" si="8"/>
        <v>545700</v>
      </c>
      <c r="F93" s="42">
        <f t="shared" si="8"/>
        <v>81700</v>
      </c>
      <c r="G93" s="42">
        <f t="shared" si="8"/>
        <v>175000</v>
      </c>
      <c r="H93" s="42">
        <f t="shared" si="8"/>
        <v>0</v>
      </c>
      <c r="I93" s="44">
        <f t="shared" si="8"/>
        <v>380000</v>
      </c>
    </row>
    <row r="94" spans="1:9" ht="14.25">
      <c r="A94" s="18"/>
      <c r="B94" s="8">
        <v>92109</v>
      </c>
      <c r="C94" s="8" t="s">
        <v>97</v>
      </c>
      <c r="D94" s="43">
        <v>722700</v>
      </c>
      <c r="E94" s="43">
        <v>342700</v>
      </c>
      <c r="F94" s="43">
        <v>81700</v>
      </c>
      <c r="G94" s="43">
        <v>0</v>
      </c>
      <c r="H94" s="72">
        <v>0</v>
      </c>
      <c r="I94" s="45">
        <f>$D94-E94</f>
        <v>380000</v>
      </c>
    </row>
    <row r="95" spans="1:9" ht="14.25">
      <c r="A95" s="12"/>
      <c r="B95" s="25">
        <v>92116</v>
      </c>
      <c r="C95" s="25" t="s">
        <v>8</v>
      </c>
      <c r="D95" s="46">
        <v>115000</v>
      </c>
      <c r="E95" s="43">
        <v>115000</v>
      </c>
      <c r="F95" s="46">
        <v>0</v>
      </c>
      <c r="G95" s="46">
        <v>115000</v>
      </c>
      <c r="H95" s="71">
        <v>0</v>
      </c>
      <c r="I95" s="45">
        <f>$D95-E95</f>
        <v>0</v>
      </c>
    </row>
    <row r="96" spans="1:9" ht="14.25" customHeight="1">
      <c r="A96" s="82"/>
      <c r="B96" s="25">
        <v>92120</v>
      </c>
      <c r="C96" s="26" t="s">
        <v>54</v>
      </c>
      <c r="D96" s="46">
        <v>60000</v>
      </c>
      <c r="E96" s="46">
        <v>60000</v>
      </c>
      <c r="F96" s="46">
        <v>0</v>
      </c>
      <c r="G96" s="46">
        <v>60000</v>
      </c>
      <c r="H96" s="71">
        <v>0</v>
      </c>
      <c r="I96" s="56">
        <f>$D96-E96</f>
        <v>0</v>
      </c>
    </row>
    <row r="97" spans="1:9" ht="14.25">
      <c r="A97" s="12"/>
      <c r="B97" s="25">
        <v>92195</v>
      </c>
      <c r="C97" s="25" t="s">
        <v>4</v>
      </c>
      <c r="D97" s="46">
        <v>28000</v>
      </c>
      <c r="E97" s="43">
        <v>28000</v>
      </c>
      <c r="F97" s="46">
        <v>0</v>
      </c>
      <c r="G97" s="46">
        <v>0</v>
      </c>
      <c r="H97" s="46">
        <v>0</v>
      </c>
      <c r="I97" s="45">
        <f>$D97-E97</f>
        <v>0</v>
      </c>
    </row>
    <row r="98" spans="1:9" ht="15.75" thickBot="1">
      <c r="A98" s="17">
        <v>926</v>
      </c>
      <c r="B98" s="29"/>
      <c r="C98" s="29" t="s">
        <v>12</v>
      </c>
      <c r="D98" s="52">
        <f>SUM(D99:D100)</f>
        <v>1696100</v>
      </c>
      <c r="E98" s="53">
        <f>SUM(E99:E100)</f>
        <v>569100</v>
      </c>
      <c r="F98" s="52">
        <f>SUM(F99:F100)</f>
        <v>50400</v>
      </c>
      <c r="G98" s="52">
        <f>G99</f>
        <v>260000</v>
      </c>
      <c r="H98" s="54">
        <v>0</v>
      </c>
      <c r="I98" s="55">
        <f>SUM(I99:I100)</f>
        <v>1127000</v>
      </c>
    </row>
    <row r="99" spans="1:9" ht="14.25" customHeight="1">
      <c r="A99" s="10"/>
      <c r="B99" s="8">
        <v>92605</v>
      </c>
      <c r="C99" s="30" t="s">
        <v>51</v>
      </c>
      <c r="D99" s="43">
        <v>260000</v>
      </c>
      <c r="E99" s="43">
        <v>260000</v>
      </c>
      <c r="F99" s="43">
        <v>0</v>
      </c>
      <c r="G99" s="43">
        <v>260000</v>
      </c>
      <c r="H99" s="72">
        <v>0</v>
      </c>
      <c r="I99" s="45">
        <f>$D99-E99</f>
        <v>0</v>
      </c>
    </row>
    <row r="100" spans="1:9" ht="14.25" customHeight="1" thickBot="1">
      <c r="A100" s="18"/>
      <c r="B100" s="31">
        <v>92695</v>
      </c>
      <c r="C100" s="31" t="s">
        <v>4</v>
      </c>
      <c r="D100" s="73">
        <v>1436100</v>
      </c>
      <c r="E100" s="43">
        <v>309100</v>
      </c>
      <c r="F100" s="73">
        <v>50400</v>
      </c>
      <c r="G100" s="73">
        <v>0</v>
      </c>
      <c r="H100" s="74"/>
      <c r="I100" s="45">
        <f>$D100-E100</f>
        <v>1127000</v>
      </c>
    </row>
    <row r="101" spans="1:9" ht="15.75" thickBot="1">
      <c r="A101" s="24" t="s">
        <v>15</v>
      </c>
      <c r="B101" s="9" t="s">
        <v>15</v>
      </c>
      <c r="C101" s="9" t="s">
        <v>16</v>
      </c>
      <c r="D101" s="42">
        <f>D13+D18+D20+D25+D27+D30+D34+D42+D46+D54+D56+D58+D67+D72+D81+D83+D87+D93+D98+D52</f>
        <v>37997103</v>
      </c>
      <c r="E101" s="42">
        <f>E13+E18+E20+E25+E27+E30+E34+E42+E46+E54+E56+E58+E67+E72+E81+E83+E87+E93+E98+E52</f>
        <v>22309723</v>
      </c>
      <c r="F101" s="42">
        <f>F13+F18+F20+F25+F27+F30+F34+F42+F46+F54+F56+F58+F67+F72+F81+F83+F87+F93+F98+F52</f>
        <v>9840155</v>
      </c>
      <c r="G101" s="42">
        <f>G13+G18+G20+G25+G27+G30+G34+G42+G46+G54+G56+G58+G67+G72+G81+G83+G87+G93+G98</f>
        <v>1537500</v>
      </c>
      <c r="H101" s="42">
        <f>H13+H18+H20+H25+H27+H30+H34+H42+H46+H54+H56+H58+H67+H72+H81+H83+H87+H93+H98</f>
        <v>30000</v>
      </c>
      <c r="I101" s="44">
        <f>I13+I18+I20+I25+I27+I30+I34+I42+I46+I54+I56+I58+I67+I72+I81+I83+I87+I93+I98</f>
        <v>15687380</v>
      </c>
    </row>
    <row r="102" spans="1:9">
      <c r="G102" s="1"/>
    </row>
    <row r="103" spans="1:9">
      <c r="E103" s="39"/>
    </row>
    <row r="105" spans="1:9">
      <c r="D105" s="3"/>
      <c r="E105" s="39"/>
    </row>
    <row r="106" spans="1:9">
      <c r="E106" s="3"/>
    </row>
  </sheetData>
  <mergeCells count="15">
    <mergeCell ref="A7:A11"/>
    <mergeCell ref="B7:B11"/>
    <mergeCell ref="C7:C11"/>
    <mergeCell ref="D7:D11"/>
    <mergeCell ref="E7:I7"/>
    <mergeCell ref="E8:H8"/>
    <mergeCell ref="E9:E11"/>
    <mergeCell ref="I8:I11"/>
    <mergeCell ref="F9:H9"/>
    <mergeCell ref="F10:F11"/>
    <mergeCell ref="G10:G11"/>
    <mergeCell ref="H10:H11"/>
    <mergeCell ref="C4:F4"/>
    <mergeCell ref="C5:F5"/>
    <mergeCell ref="C6:F6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scale="85" orientation="landscape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wydatki ogółem 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2009-01-05T12:04:02Z</cp:lastPrinted>
  <dcterms:created xsi:type="dcterms:W3CDTF">1997-04-18T23:06:23Z</dcterms:created>
  <dcterms:modified xsi:type="dcterms:W3CDTF">2009-01-05T12:04:45Z</dcterms:modified>
</cp:coreProperties>
</file>