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9170" windowHeight="11025" firstSheet="1" activeTab="7"/>
  </bookViews>
  <sheets>
    <sheet name="wydatki" sheetId="2" r:id="rId1"/>
    <sheet name="przych.rozch." sheetId="3" r:id="rId2"/>
    <sheet name="zadania zlecone" sheetId="14" r:id="rId3"/>
    <sheet name="5" sheetId="23" r:id="rId4"/>
    <sheet name="porozumienia" sheetId="24" r:id="rId5"/>
    <sheet name="jednostki pomocnicze" sheetId="20" r:id="rId6"/>
    <sheet name="8" sheetId="6" r:id="rId7"/>
    <sheet name="r-k doch. własnych" sheetId="19" r:id="rId8"/>
    <sheet name="dot.podmiotowe" sheetId="9" r:id="rId9"/>
    <sheet name="11" sheetId="10" r:id="rId10"/>
    <sheet name="sekt. f.p." sheetId="11" r:id="rId11"/>
    <sheet name="pomoc fin." sheetId="12" r:id="rId12"/>
    <sheet name="poza sekt.f.p." sheetId="13" r:id="rId13"/>
    <sheet name="podm.poz sekt.f.p." sheetId="25" r:id="rId14"/>
  </sheets>
  <definedNames>
    <definedName name="_xlnm.Print_Area" localSheetId="9">'11'!$A$1:$G$13</definedName>
    <definedName name="_xlnm.Print_Area" localSheetId="3">'5'!$A$1:$L$21</definedName>
    <definedName name="_xlnm.Print_Area" localSheetId="6">'8'!$A$1:$D$10</definedName>
    <definedName name="_xlnm.Print_Area" localSheetId="8">dot.podmiotowe!$A$1:$E$9</definedName>
    <definedName name="_xlnm.Print_Area" localSheetId="5">'jednostki pomocnicze'!$A$1:$F$25</definedName>
    <definedName name="_xlnm.Print_Area" localSheetId="13">'podm.poz sekt.f.p.'!$A$1:$E$9</definedName>
    <definedName name="_xlnm.Print_Area" localSheetId="11">'pomoc fin.'!$A$1:$F$11</definedName>
    <definedName name="_xlnm.Print_Area" localSheetId="4">porozumienia!$A$1:$K$14</definedName>
    <definedName name="_xlnm.Print_Area" localSheetId="12">'poza sekt.f.p.'!$A$1:$E$15</definedName>
    <definedName name="_xlnm.Print_Area" localSheetId="1">przych.rozch.!$A$1:$D$15</definedName>
    <definedName name="_xlnm.Print_Area" localSheetId="7">'r-k doch. własnych'!$A$1:$G$13</definedName>
    <definedName name="_xlnm.Print_Area" localSheetId="10">'sekt. f.p.'!$A$1:$E$9</definedName>
    <definedName name="_xlnm.Print_Area" localSheetId="2">'zadania zlecone'!$A$1:$K$16</definedName>
  </definedNames>
  <calcPr calcId="125725"/>
</workbook>
</file>

<file path=xl/calcChain.xml><?xml version="1.0" encoding="utf-8"?>
<calcChain xmlns="http://schemas.openxmlformats.org/spreadsheetml/2006/main">
  <c r="E7" i="11"/>
  <c r="F23" i="20" l="1"/>
  <c r="E23"/>
  <c r="D23"/>
  <c r="J11" i="24" l="1"/>
  <c r="I11"/>
  <c r="H11"/>
  <c r="G11"/>
  <c r="F11"/>
  <c r="E11"/>
  <c r="D11"/>
  <c r="C11"/>
  <c r="K11"/>
  <c r="E7" i="25"/>
  <c r="E13" i="13" l="1"/>
  <c r="F9" i="12"/>
  <c r="E7" i="9" l="1"/>
  <c r="F13" i="19"/>
  <c r="E13"/>
  <c r="D13"/>
  <c r="N59" i="2"/>
  <c r="N16"/>
  <c r="N21"/>
  <c r="N23"/>
  <c r="N26"/>
  <c r="N30"/>
  <c r="N36"/>
  <c r="N39"/>
  <c r="N45"/>
  <c r="N47"/>
  <c r="N49"/>
  <c r="N64"/>
  <c r="N78"/>
  <c r="N87"/>
  <c r="N92"/>
  <c r="M39"/>
  <c r="N96" l="1"/>
  <c r="M36"/>
  <c r="L36"/>
  <c r="K36"/>
  <c r="J36"/>
  <c r="I36"/>
  <c r="D36"/>
  <c r="L47"/>
  <c r="E48"/>
  <c r="E95"/>
  <c r="G95" s="1"/>
  <c r="E94"/>
  <c r="G94" s="1"/>
  <c r="E93"/>
  <c r="G93" s="1"/>
  <c r="E91"/>
  <c r="G91" s="1"/>
  <c r="E90"/>
  <c r="G90" s="1"/>
  <c r="E89"/>
  <c r="G89" s="1"/>
  <c r="E88"/>
  <c r="G88" s="1"/>
  <c r="E86"/>
  <c r="G86" s="1"/>
  <c r="E85"/>
  <c r="G85" s="1"/>
  <c r="E84"/>
  <c r="G84" s="1"/>
  <c r="E83"/>
  <c r="G83" s="1"/>
  <c r="E82"/>
  <c r="G82" s="1"/>
  <c r="E81"/>
  <c r="G81" s="1"/>
  <c r="E80"/>
  <c r="G80" s="1"/>
  <c r="E79"/>
  <c r="G79" s="1"/>
  <c r="E77"/>
  <c r="G77" s="1"/>
  <c r="E76"/>
  <c r="G76" s="1"/>
  <c r="E74"/>
  <c r="G74" s="1"/>
  <c r="E72"/>
  <c r="G72" s="1"/>
  <c r="E71"/>
  <c r="G71" s="1"/>
  <c r="E70"/>
  <c r="G70" s="1"/>
  <c r="E69"/>
  <c r="G69" s="1"/>
  <c r="E68"/>
  <c r="G68" s="1"/>
  <c r="E67"/>
  <c r="G67" s="1"/>
  <c r="E66"/>
  <c r="G66" s="1"/>
  <c r="E65"/>
  <c r="G65" s="1"/>
  <c r="E63"/>
  <c r="G63" s="1"/>
  <c r="E62"/>
  <c r="G62" s="1"/>
  <c r="E61"/>
  <c r="G61" s="1"/>
  <c r="E60"/>
  <c r="G60" s="1"/>
  <c r="E58"/>
  <c r="G58" s="1"/>
  <c r="E57"/>
  <c r="G57" s="1"/>
  <c r="E56"/>
  <c r="G56" s="1"/>
  <c r="E55"/>
  <c r="G55" s="1"/>
  <c r="E54"/>
  <c r="G54" s="1"/>
  <c r="E53"/>
  <c r="E52"/>
  <c r="G52" s="1"/>
  <c r="E51"/>
  <c r="G51" s="1"/>
  <c r="E50"/>
  <c r="G50" s="1"/>
  <c r="E46"/>
  <c r="G46" s="1"/>
  <c r="E44"/>
  <c r="G44" s="1"/>
  <c r="E43"/>
  <c r="E42"/>
  <c r="G42" s="1"/>
  <c r="E41"/>
  <c r="E40"/>
  <c r="E38"/>
  <c r="G38" s="1"/>
  <c r="E37"/>
  <c r="E35"/>
  <c r="G35" s="1"/>
  <c r="E34"/>
  <c r="G34" s="1"/>
  <c r="E33"/>
  <c r="G33" s="1"/>
  <c r="E32"/>
  <c r="G32" s="1"/>
  <c r="E31"/>
  <c r="G31" s="1"/>
  <c r="E29"/>
  <c r="G29" s="1"/>
  <c r="E28"/>
  <c r="G28" s="1"/>
  <c r="E27"/>
  <c r="G27" s="1"/>
  <c r="E25"/>
  <c r="G25" s="1"/>
  <c r="E24"/>
  <c r="G24" s="1"/>
  <c r="E22"/>
  <c r="G22" s="1"/>
  <c r="E20"/>
  <c r="G20" s="1"/>
  <c r="E13"/>
  <c r="G13" s="1"/>
  <c r="E12"/>
  <c r="G12" s="1"/>
  <c r="E11"/>
  <c r="G11" s="1"/>
  <c r="E10"/>
  <c r="G10" s="1"/>
  <c r="G9" s="1"/>
  <c r="E15"/>
  <c r="G15" s="1"/>
  <c r="E18"/>
  <c r="G18" s="1"/>
  <c r="E17"/>
  <c r="G17" s="1"/>
  <c r="E19"/>
  <c r="G19" s="1"/>
  <c r="M92"/>
  <c r="L92"/>
  <c r="K92"/>
  <c r="J92"/>
  <c r="I92"/>
  <c r="G92"/>
  <c r="E92"/>
  <c r="D92"/>
  <c r="M87"/>
  <c r="L87"/>
  <c r="K87"/>
  <c r="J87"/>
  <c r="I87"/>
  <c r="G87"/>
  <c r="F87"/>
  <c r="E87"/>
  <c r="D87"/>
  <c r="M78"/>
  <c r="L78"/>
  <c r="K78"/>
  <c r="J78"/>
  <c r="I78"/>
  <c r="G78"/>
  <c r="F78"/>
  <c r="E78"/>
  <c r="D78"/>
  <c r="H75"/>
  <c r="M75"/>
  <c r="K75"/>
  <c r="J75"/>
  <c r="I75"/>
  <c r="G75"/>
  <c r="E75"/>
  <c r="D75"/>
  <c r="H73"/>
  <c r="M73"/>
  <c r="L73"/>
  <c r="K73"/>
  <c r="J73"/>
  <c r="I73"/>
  <c r="G73"/>
  <c r="E73"/>
  <c r="D73"/>
  <c r="F64"/>
  <c r="M64"/>
  <c r="L64"/>
  <c r="K64"/>
  <c r="J64"/>
  <c r="I64"/>
  <c r="G64"/>
  <c r="E64"/>
  <c r="D64"/>
  <c r="H59"/>
  <c r="M59"/>
  <c r="L59"/>
  <c r="K59"/>
  <c r="J59"/>
  <c r="I59"/>
  <c r="G59"/>
  <c r="E59"/>
  <c r="D59"/>
  <c r="M49"/>
  <c r="L49"/>
  <c r="K49"/>
  <c r="J49"/>
  <c r="I49"/>
  <c r="G49"/>
  <c r="E49"/>
  <c r="D49"/>
  <c r="H47"/>
  <c r="M47"/>
  <c r="K47"/>
  <c r="J47"/>
  <c r="I47"/>
  <c r="G47"/>
  <c r="E47"/>
  <c r="D47"/>
  <c r="H45"/>
  <c r="M45"/>
  <c r="L45"/>
  <c r="K45"/>
  <c r="J45"/>
  <c r="I45"/>
  <c r="G45"/>
  <c r="F45"/>
  <c r="E45"/>
  <c r="D45"/>
  <c r="L39"/>
  <c r="K39"/>
  <c r="J39"/>
  <c r="I39"/>
  <c r="F39"/>
  <c r="E39"/>
  <c r="D39"/>
  <c r="F37"/>
  <c r="H36" s="1"/>
  <c r="M30"/>
  <c r="L30"/>
  <c r="K30"/>
  <c r="J30"/>
  <c r="I30"/>
  <c r="G30"/>
  <c r="F30"/>
  <c r="E30"/>
  <c r="D30"/>
  <c r="M26"/>
  <c r="L26"/>
  <c r="K26"/>
  <c r="J26"/>
  <c r="I26"/>
  <c r="G26"/>
  <c r="F26"/>
  <c r="E26"/>
  <c r="D26"/>
  <c r="M23"/>
  <c r="L23"/>
  <c r="K23"/>
  <c r="J23"/>
  <c r="I23"/>
  <c r="G23"/>
  <c r="E23"/>
  <c r="D23"/>
  <c r="H21"/>
  <c r="M21"/>
  <c r="L21"/>
  <c r="K21"/>
  <c r="J21"/>
  <c r="I21"/>
  <c r="G21"/>
  <c r="E21"/>
  <c r="D21"/>
  <c r="M16"/>
  <c r="L16"/>
  <c r="K16"/>
  <c r="J16"/>
  <c r="I16"/>
  <c r="G16"/>
  <c r="E16"/>
  <c r="D16"/>
  <c r="H14"/>
  <c r="M14"/>
  <c r="K14"/>
  <c r="J14"/>
  <c r="I14"/>
  <c r="G14"/>
  <c r="F14"/>
  <c r="E14"/>
  <c r="D14"/>
  <c r="M9"/>
  <c r="L9"/>
  <c r="K9"/>
  <c r="J9"/>
  <c r="I9"/>
  <c r="F9"/>
  <c r="E9"/>
  <c r="D9"/>
  <c r="D96" l="1"/>
  <c r="E36"/>
  <c r="G37"/>
  <c r="G36" s="1"/>
  <c r="I96"/>
  <c r="K96"/>
  <c r="F36"/>
  <c r="F73"/>
  <c r="F92"/>
  <c r="H78"/>
  <c r="H92"/>
  <c r="J96"/>
  <c r="F59"/>
  <c r="F23"/>
  <c r="H87"/>
  <c r="H64"/>
  <c r="F49"/>
  <c r="H30"/>
  <c r="H23"/>
  <c r="F21"/>
  <c r="E96"/>
  <c r="M96"/>
  <c r="L96"/>
  <c r="H16"/>
  <c r="H9"/>
  <c r="H26"/>
  <c r="H49"/>
  <c r="F16"/>
  <c r="F47"/>
  <c r="F75"/>
  <c r="F96" l="1"/>
  <c r="K13" i="14" l="1"/>
  <c r="J13"/>
  <c r="I13"/>
  <c r="H13"/>
  <c r="G13"/>
  <c r="F13"/>
  <c r="E13"/>
  <c r="D13"/>
  <c r="C13"/>
  <c r="G39" i="2"/>
  <c r="G96" s="1"/>
  <c r="H39"/>
  <c r="H96" s="1"/>
</calcChain>
</file>

<file path=xl/sharedStrings.xml><?xml version="1.0" encoding="utf-8"?>
<sst xmlns="http://schemas.openxmlformats.org/spreadsheetml/2006/main" count="333" uniqueCount="205">
  <si>
    <t>w złotych</t>
  </si>
  <si>
    <t>Dział</t>
  </si>
  <si>
    <t>Rozdział*</t>
  </si>
  <si>
    <t>z tego:</t>
  </si>
  <si>
    <t>Ogółem:</t>
  </si>
  <si>
    <t>Rozdział</t>
  </si>
  <si>
    <t>§*</t>
  </si>
  <si>
    <t>Nazwa</t>
  </si>
  <si>
    <t>Wydatki bieżące</t>
  </si>
  <si>
    <t>w tym:</t>
  </si>
  <si>
    <t>Wydatki majątkowe</t>
  </si>
  <si>
    <t>Wydatki
z tytułu poręczeń
i gwarancji</t>
  </si>
  <si>
    <t>Lp.</t>
  </si>
  <si>
    <t>Treść</t>
  </si>
  <si>
    <t>Klasyfikacja
§</t>
  </si>
  <si>
    <t>Przychody ogółem:</t>
  </si>
  <si>
    <t>1.</t>
  </si>
  <si>
    <t>2.</t>
  </si>
  <si>
    <t>3.</t>
  </si>
  <si>
    <t>6.</t>
  </si>
  <si>
    <t>Nadwyżka budżetu z lat ubiegłych</t>
  </si>
  <si>
    <t>§ 957</t>
  </si>
  <si>
    <t>Załącznik Nr 5
do uchwały Nr .................
Rady Gminy/Powiatu .......
w ...................................</t>
  </si>
  <si>
    <t>Wyszczególnienie</t>
  </si>
  <si>
    <t>Stan środków obrotowych na początek roku</t>
  </si>
  <si>
    <t>Przychody</t>
  </si>
  <si>
    <t>Stan środków obrotowych na koniec roku</t>
  </si>
  <si>
    <t>I.</t>
  </si>
  <si>
    <t>Zakłady budżetowe</t>
  </si>
  <si>
    <t>Ogółem</t>
  </si>
  <si>
    <t>Załącznik Nr 8
do uchwały Nr .................
Rady Gminy/Powiatu .......
w ...................................</t>
  </si>
  <si>
    <t>Nazwa instytucji</t>
  </si>
  <si>
    <t>Kwota dotacji</t>
  </si>
  <si>
    <t>Nazwa jednostki
 otrzymującej dotację</t>
  </si>
  <si>
    <r>
      <t xml:space="preserve">Zakres
</t>
    </r>
    <r>
      <rPr>
        <sz val="10"/>
        <rFont val="Arial CE"/>
        <charset val="238"/>
      </rPr>
      <t>(</t>
    </r>
    <r>
      <rPr>
        <i/>
        <sz val="10"/>
        <rFont val="Arial CE"/>
        <charset val="238"/>
      </rPr>
      <t>przeznaczenie dotacji)</t>
    </r>
  </si>
  <si>
    <t>Ogółem kwota dotacji</t>
  </si>
  <si>
    <t>Załącznik Nr 11
do uchwały Nr .................
Rady Gminy/Powiatu .......
w ...................................</t>
  </si>
  <si>
    <r>
      <t xml:space="preserve">Nazwa zadania
</t>
    </r>
    <r>
      <rPr>
        <i/>
        <sz val="10"/>
        <rFont val="Arial CE"/>
        <charset val="238"/>
      </rPr>
      <t>(przeznaczenie dotacji)</t>
    </r>
  </si>
  <si>
    <t xml:space="preserve">Kwota dotacji </t>
  </si>
  <si>
    <t>Jednostka samorządu terytorialnego</t>
  </si>
  <si>
    <t>Nazwa zadania</t>
  </si>
  <si>
    <t>Dotacje
ogółem</t>
  </si>
  <si>
    <t>Wynagrodzenia i składki od nich naliczane</t>
  </si>
  <si>
    <t>Wydatki jednostek budżetowych</t>
  </si>
  <si>
    <t>Dotacje na zadania bieżące</t>
  </si>
  <si>
    <t>Wydatki związane z realizacją zadań statutowych</t>
  </si>
  <si>
    <t>Dochody ogółem</t>
  </si>
  <si>
    <t>Wydatki ogółem</t>
  </si>
  <si>
    <t>Fundusz sołecki</t>
  </si>
  <si>
    <t>Pozostałe wydatki</t>
  </si>
  <si>
    <t>Jednostka pomocnicza</t>
  </si>
  <si>
    <t>s</t>
  </si>
  <si>
    <t>Świadczenia na rzecz osób fizycznych</t>
  </si>
  <si>
    <t>Wydatki na programy finansowane z udziałem środków pochodzących z budżetu Unii Europejskiej oraz niepodlegających zwrotowi środków z pomocy udzielanej przez państwa członkowskie Europejskiego Porozumienia o Wolnym Handlu (EFTA) oraz inych środków pochodzących ze źródeł zagranicznych niepodlegających zwrotowi,w części związanej z realizacją zadań Gminy/Powiatu</t>
  </si>
  <si>
    <t>§**</t>
  </si>
  <si>
    <t>* kol. 2 do fakultatywnego wykorzystania  w zakresie dochodów</t>
  </si>
  <si>
    <t>* kol. 4 do wykorzystania fakultatywnego</t>
  </si>
  <si>
    <t>** kol. 3 do fakultatywnego wykorzystania  w zakresie wydatków</t>
  </si>
  <si>
    <t>Wydatki
ogółem
(6+12)</t>
  </si>
  <si>
    <t>Plan
na 2011 r.</t>
  </si>
  <si>
    <t>Kwota
2011 r.</t>
  </si>
  <si>
    <t>Dochody i wydatki
budżetu Gminy/Powiatu .......................................
związane z realizacją zadań z zakresu administracji rządowej wykonywanych na podstawie porozumień z organami administracji rządowej w 2011 r.</t>
  </si>
  <si>
    <t>Plan wydatków
ogółem
na 2011 r.</t>
  </si>
  <si>
    <t>Dotacje przedmiotowe dla jednostek sektora finansów publicznych
udzielone z budżetu Gminy/Powiatu ..............................
w 2011 r.</t>
  </si>
  <si>
    <t>na programy finansowane z udziałem środków, o których mowa w art. 5 ust. 1 pkt 2 i 3, w części związanej z realizacją zadań jednostki samorządu terytorialnego</t>
  </si>
  <si>
    <t>Inwestycje i zakupy inwestycyjne</t>
  </si>
  <si>
    <t>Koszty</t>
  </si>
  <si>
    <t>Plan przychodów oraz kosztów samorządowych zakładów budżetowych w 2011 r.</t>
  </si>
  <si>
    <t>Plan dochodów i wydatków
rachunków dochodów  oświatowych jednostek budżetowych w 2011 r.</t>
  </si>
  <si>
    <t>Rozliczenia
z budżetem
z tytułu wpłat nadwyżek środków za 2010 r.</t>
  </si>
  <si>
    <t>Dotacje podmiotowe udzielone w 2011 r. na zadania realizowane przez podmioty nienależące do sektora finansów publicznych</t>
  </si>
  <si>
    <t>Dotacje celowe
udzielone z budżetu Gminy KOŁBASKOWO
na zadania własne gminy realizowane przez podmioty należące
do sektora finansów publicznych w 2011 r.</t>
  </si>
  <si>
    <t>Dotacje celowe
udzielone z budżetu Gminy KOŁBASKOWO
na pomoc finansową innym jednostkom samorządu terytorialnego w 2011 r.</t>
  </si>
  <si>
    <t>Dotacje celowe udzielone w 2011 r. na zadania własne gminy realizowane przez podmioty nienależące do sektora finansów publicznych</t>
  </si>
  <si>
    <t>Dochody i wydatki
budżetu Gminy KOŁBASKOWO
związane z realizacją zadań wykonywanych na podstawie porozumień (umów) między jednostkami samorządu terytorialnego w 2011 r.</t>
  </si>
  <si>
    <t xml:space="preserve">Załącznik Nr 7
do uchwały Nr .................
Rady Gminy Kołbaskowo
</t>
  </si>
  <si>
    <t xml:space="preserve">Załącznik Nr 4
do uchwały Nr………………….
Rady Gminy Kołbaskowo
</t>
  </si>
  <si>
    <t>Dochody i wydatki
budżetu Gminy KOŁBASKOWO
związane z realizacją zadań z zakresu administracji rządowej i innych zadań zleconych odrębnymi ustawami
w 2011 r.</t>
  </si>
  <si>
    <t>010</t>
  </si>
  <si>
    <t>Rolnictwo i łowiectwo</t>
  </si>
  <si>
    <t>01008</t>
  </si>
  <si>
    <t>Melioracje wodne</t>
  </si>
  <si>
    <t>01010</t>
  </si>
  <si>
    <t>Infrastruktura wodociągowa i sanitacyjna wsi</t>
  </si>
  <si>
    <t>01030</t>
  </si>
  <si>
    <t>Izby rolnicze</t>
  </si>
  <si>
    <t>01095</t>
  </si>
  <si>
    <t>Pozostała działalność</t>
  </si>
  <si>
    <t>020</t>
  </si>
  <si>
    <t>Leśnictwo</t>
  </si>
  <si>
    <t>02095</t>
  </si>
  <si>
    <t>Transport i łączność</t>
  </si>
  <si>
    <t>Lokalny transport zbiorowy</t>
  </si>
  <si>
    <t>Drogi publiczne powiatowe</t>
  </si>
  <si>
    <t>Drogi publiczne gminne</t>
  </si>
  <si>
    <t>Turystyka</t>
  </si>
  <si>
    <t>Gospodarka mieszkaniowa</t>
  </si>
  <si>
    <t>Gospodarka gruntami, nieruchomościami</t>
  </si>
  <si>
    <t>Działalność usługowa</t>
  </si>
  <si>
    <t>Plany zagospodarowania przestrzennego</t>
  </si>
  <si>
    <t>Opracowania geodezyjne i kartograficzne</t>
  </si>
  <si>
    <t>Cmentarze</t>
  </si>
  <si>
    <t>Administracja publiczna</t>
  </si>
  <si>
    <t>Urzędy wojewódzkie</t>
  </si>
  <si>
    <t>Rady Gmin</t>
  </si>
  <si>
    <t>Urzędy gmin</t>
  </si>
  <si>
    <t xml:space="preserve">Promocja gminy </t>
  </si>
  <si>
    <t xml:space="preserve">Urzędy naczelnych organów władzy państwowej kontroli i ochrony prawa oraz sądownictwa </t>
  </si>
  <si>
    <t>Urzędy naczelnych organów władzy państwowej kontroli i ochrony prawa</t>
  </si>
  <si>
    <t>Bezpieczeństwo publiczne i ochrona przeciw pożarowa</t>
  </si>
  <si>
    <t>Komendy powiatowe policji</t>
  </si>
  <si>
    <t>Straż Graniczna</t>
  </si>
  <si>
    <t>Ochotnicze straże pożarne</t>
  </si>
  <si>
    <t>Obrona cywilna</t>
  </si>
  <si>
    <t xml:space="preserve">Dochody od osób prawnych, od osób fizycznych i od innych jednostek nie posiadających osobowości prawnej oraz wydatki związane z ich poborem </t>
  </si>
  <si>
    <t>Pobór podatków, opłat i niepodatkowych należności budżetowych</t>
  </si>
  <si>
    <t>Różne rozliczenia</t>
  </si>
  <si>
    <t>Rezerwy ogólne  i celowe</t>
  </si>
  <si>
    <t xml:space="preserve">Oświata i wychowanie </t>
  </si>
  <si>
    <t>Szkoły podstawowe</t>
  </si>
  <si>
    <t>Oddziały przedszkolne w szkołach podstawowych</t>
  </si>
  <si>
    <t>Przedszkola</t>
  </si>
  <si>
    <t>Gimnazja</t>
  </si>
  <si>
    <t>Dowożenie uczniów do szkół</t>
  </si>
  <si>
    <t>Zespoły obsługi ekonomiczno-administarcyjnej szkół</t>
  </si>
  <si>
    <t>Dokształcanie i doskonalenie nauczycieli</t>
  </si>
  <si>
    <t>Stołówki szkolne i przedszkolne</t>
  </si>
  <si>
    <t>Ochrona zdrowia</t>
  </si>
  <si>
    <t>Lecznictwo ambulatoryjne</t>
  </si>
  <si>
    <t>Zwalczanie narkomanii</t>
  </si>
  <si>
    <t>Przeciwdziałanie alkoholizmowi</t>
  </si>
  <si>
    <t>Pomoc społeczna</t>
  </si>
  <si>
    <t>Zasiłki i pomoc w naturze oraz składki na ubezpieczenia emerytalne i rentowe</t>
  </si>
  <si>
    <t>Dodatki mieszkaniowe</t>
  </si>
  <si>
    <t>Zasiłki stałe</t>
  </si>
  <si>
    <t>Ośrodki pomocy społecznej</t>
  </si>
  <si>
    <t>Usługi opiekuńcze i specjalistyczne usługi opiekuńcze</t>
  </si>
  <si>
    <t>Pozostałe zadania w zakresie polityki społecznej</t>
  </si>
  <si>
    <t>Edukacyjna opieka wychowawcza</t>
  </si>
  <si>
    <t>Pomoc materialna dla uczniów</t>
  </si>
  <si>
    <t>Gospodarka komunalna i ochrona środowiska</t>
  </si>
  <si>
    <t>Gospodarka ściekowa i ochrona wód</t>
  </si>
  <si>
    <t>Gospodarka odpadami</t>
  </si>
  <si>
    <t>Oczyszczanie miast i wsi</t>
  </si>
  <si>
    <t>Utrzymanie zieleni w miastach i gminach</t>
  </si>
  <si>
    <t>Ochrona gleby i wód podziemnych</t>
  </si>
  <si>
    <t>Schroniska dla zwierząt</t>
  </si>
  <si>
    <t>Oświetlenie ulic ,placów i dróg</t>
  </si>
  <si>
    <t>Kultura i ochrona dziedzictwa narodowego</t>
  </si>
  <si>
    <t>Domy i ośrodki kultury, świetlice i kluby</t>
  </si>
  <si>
    <t>Biblioteki</t>
  </si>
  <si>
    <t>Ochrona zabytków i opieka nad zabytkami</t>
  </si>
  <si>
    <t>Kultura fizyczna i sport</t>
  </si>
  <si>
    <t>Obiekty sportowe</t>
  </si>
  <si>
    <t>Zadania w zakresie kultury fizycznej i sportu</t>
  </si>
  <si>
    <t>x</t>
  </si>
  <si>
    <t>Ogółem wydatki budżetu gminy</t>
  </si>
  <si>
    <t>Wydatki
budżetu Gminy KOŁBASKOWO
w 2011 r.</t>
  </si>
  <si>
    <t xml:space="preserve">Załącznik Nr 2
do uchwały Nr ………….
Rady Gminy Kołbaskowo
</t>
  </si>
  <si>
    <t>Stołówki Szkolne</t>
  </si>
  <si>
    <t>Gminna Biblioteka Publiczna w Kołbaskowie</t>
  </si>
  <si>
    <t>Dotacje podmiotowe dla jednostek sektora finansów publicznych
udzielone z budżetu Gminy Kołbaskowo
w 2011 r.</t>
  </si>
  <si>
    <t>wychowanie przedszkolne</t>
  </si>
  <si>
    <t>Ponadgraniczne połączenie drogowe  Schwennenz-Ladenthin-Warnik-Będargowo w polsko-niemieckim obszarze rozwoju Odra-Nysa</t>
  </si>
  <si>
    <t>Przebudowa drogi powiatowej nr 0626Z Przylep-Ostoja-Rajkowo-Szczecin o długości około 2,852 km</t>
  </si>
  <si>
    <t>Powiat Policki</t>
  </si>
  <si>
    <t>Budowa sygnalizacji świetlnej na skrzyżowaniu ul. Cukrowej i do Rajkowa</t>
  </si>
  <si>
    <t>Gmina Szczecin</t>
  </si>
  <si>
    <t>4.</t>
  </si>
  <si>
    <t>wypoczynek dzieci i młodzieży</t>
  </si>
  <si>
    <t>opieka nad dzieckiem i rodziną</t>
  </si>
  <si>
    <t>reintegracja społeczna i zwodowa mieszkańców gminy Kołbaskowo w Centrum Integracji Społecznej</t>
  </si>
  <si>
    <t>domowa opieka hospicyjna dla terminalnie i nieuleczalnie chorych</t>
  </si>
  <si>
    <t>5.</t>
  </si>
  <si>
    <t>remont i konserwacja zabytków</t>
  </si>
  <si>
    <t>7.</t>
  </si>
  <si>
    <t>kultura fizyczna i sport</t>
  </si>
  <si>
    <t>Będargowo</t>
  </si>
  <si>
    <t>Bobolin</t>
  </si>
  <si>
    <t>Kurów</t>
  </si>
  <si>
    <t>Moczyły</t>
  </si>
  <si>
    <t>Przecław</t>
  </si>
  <si>
    <t>Siadło-Dolne</t>
  </si>
  <si>
    <t>Siadło-Górne</t>
  </si>
  <si>
    <t>Smolęcin</t>
  </si>
  <si>
    <t>Stobno</t>
  </si>
  <si>
    <t>Ustowo</t>
  </si>
  <si>
    <t>Warzymice</t>
  </si>
  <si>
    <t>Przychody 
budżetu Gminy KOŁBASKOWO
w 2011 r.</t>
  </si>
  <si>
    <t>Załącznik Nr 3
do uchwały Nr 
Rady Gminy  Kołbaskowo
.</t>
  </si>
  <si>
    <t>Załącznik Nr 9
do uchwały Nr .................
Rady Gminy Kołbaskowo
z dnia</t>
  </si>
  <si>
    <t>Świadczenia rodzinne, świadczenia z funduszu alimentacyjnego oraz składki na ubezpieczenia emerytalne i rentowe z ubezpieczenia  społecznego</t>
  </si>
  <si>
    <t>Składki na ubezpieczenie zdrowotne opłacane za osoby pobierające niektóre świadczenia z pomocy społecznej , niektóre świadczenia rodzinne oraz za osoby uczestniczące w zajęciach w centrum integracji społecznej</t>
  </si>
  <si>
    <t xml:space="preserve">Załącznik Nr 5
do uchwały Nr ………….
Rady Gminy Kołbaskowo
</t>
  </si>
  <si>
    <t xml:space="preserve">Załącznik Nr 8
do uchwały Nr .................
Rady Gminy Kołbaskowo
</t>
  </si>
  <si>
    <t>Załącznik Nr 10
do uchwały Nr .................
Rady Gminy Kołbaskowo                                                                                                                                                                                                                  z dnia</t>
  </si>
  <si>
    <t xml:space="preserve">Załącznik Nr 11
do uchwały Nr .................
Rady Gminy Kołbaskowo                                                                                                                                                                                                              z dnia 
</t>
  </si>
  <si>
    <t xml:space="preserve">Załącznik Nr 12
do uchwały Nr .................
Rady Gminy Kołbaskowo                                                                                                                                                                                                              z dnia
</t>
  </si>
  <si>
    <t>Barnisław ( Barnisław,Warnik)</t>
  </si>
  <si>
    <t>Kamieniec ( Kamieniec, Pargowo)</t>
  </si>
  <si>
    <t>Karwowo</t>
  </si>
  <si>
    <t>Ostoja (  Ostoja,Przylep,Rajkowo)</t>
  </si>
  <si>
    <t>Kołbaskowo ( Kołbaskowo, Rosówek)</t>
  </si>
  <si>
    <t xml:space="preserve">Załącznik Nr 6
do uchwały Nr .................
Rady Gminy Kołbaskowo                                                                                                                                                                                                              z dnia
</t>
  </si>
  <si>
    <t>Wydatki jednostek pomocniczych
w ramach  budżetu Gminy  KOŁBASKOWO
w 2011 r.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</si>
</sst>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27">
    <font>
      <sz val="10"/>
      <name val="Arial CE"/>
      <charset val="238"/>
    </font>
    <font>
      <sz val="8"/>
      <name val="Arial CE"/>
      <charset val="238"/>
    </font>
    <font>
      <b/>
      <sz val="12"/>
      <name val="Arial CE"/>
      <family val="2"/>
      <charset val="238"/>
    </font>
    <font>
      <i/>
      <u/>
      <sz val="8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sz val="5"/>
      <name val="Arial CE"/>
      <family val="2"/>
      <charset val="238"/>
    </font>
    <font>
      <sz val="10"/>
      <name val="Arial CE"/>
      <family val="2"/>
      <charset val="238"/>
    </font>
    <font>
      <sz val="10"/>
      <color indexed="10"/>
      <name val="Arial"/>
      <family val="2"/>
      <charset val="238"/>
    </font>
    <font>
      <b/>
      <sz val="13"/>
      <name val="Arial CE"/>
      <family val="2"/>
      <charset val="238"/>
    </font>
    <font>
      <sz val="6"/>
      <name val="Arial CE"/>
      <family val="2"/>
      <charset val="238"/>
    </font>
    <font>
      <i/>
      <sz val="10"/>
      <name val="Arial CE"/>
      <charset val="238"/>
    </font>
    <font>
      <b/>
      <sz val="11"/>
      <name val="Arial CE"/>
      <family val="2"/>
      <charset val="238"/>
    </font>
    <font>
      <sz val="10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 CE"/>
      <charset val="238"/>
    </font>
    <font>
      <b/>
      <sz val="9"/>
      <name val="Arial"/>
      <family val="2"/>
      <charset val="238"/>
    </font>
    <font>
      <sz val="11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313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5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3" fillId="0" borderId="0" xfId="0" applyFont="1"/>
    <xf numFmtId="0" fontId="1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2"/>
    </xf>
    <xf numFmtId="0" fontId="0" fillId="0" borderId="11" xfId="0" applyBorder="1" applyAlignment="1">
      <alignment horizontal="left" vertical="center" indent="2"/>
    </xf>
    <xf numFmtId="0" fontId="7" fillId="0" borderId="6" xfId="0" applyFont="1" applyBorder="1" applyAlignment="1">
      <alignment vertical="center"/>
    </xf>
    <xf numFmtId="0" fontId="7" fillId="0" borderId="0" xfId="0" applyFont="1"/>
    <xf numFmtId="0" fontId="16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0" fillId="2" borderId="5" xfId="0" applyFont="1" applyFill="1" applyBorder="1" applyAlignment="1">
      <alignment horizontal="center" vertical="center"/>
    </xf>
    <xf numFmtId="0" fontId="12" fillId="0" borderId="9" xfId="0" applyFont="1" applyBorder="1"/>
    <xf numFmtId="0" fontId="12" fillId="0" borderId="10" xfId="0" applyFont="1" applyBorder="1"/>
    <xf numFmtId="0" fontId="12" fillId="0" borderId="11" xfId="0" applyFont="1" applyBorder="1"/>
    <xf numFmtId="0" fontId="15" fillId="0" borderId="0" xfId="0" applyFont="1"/>
    <xf numFmtId="0" fontId="0" fillId="0" borderId="0" xfId="0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7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6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2"/>
    </xf>
    <xf numFmtId="0" fontId="15" fillId="0" borderId="8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 wrapText="1"/>
    </xf>
    <xf numFmtId="3" fontId="0" fillId="0" borderId="10" xfId="0" applyNumberFormat="1" applyBorder="1" applyAlignment="1">
      <alignment vertical="center"/>
    </xf>
    <xf numFmtId="0" fontId="1" fillId="0" borderId="0" xfId="0" applyFont="1" applyAlignment="1">
      <alignment vertical="top" wrapText="1"/>
    </xf>
    <xf numFmtId="0" fontId="6" fillId="0" borderId="57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42" xfId="0" quotePrefix="1" applyFont="1" applyBorder="1" applyAlignment="1">
      <alignment horizontal="right"/>
    </xf>
    <xf numFmtId="0" fontId="21" fillId="0" borderId="37" xfId="0" applyFont="1" applyBorder="1"/>
    <xf numFmtId="3" fontId="21" fillId="0" borderId="37" xfId="0" applyNumberFormat="1" applyFont="1" applyBorder="1" applyAlignment="1">
      <alignment horizontal="right"/>
    </xf>
    <xf numFmtId="3" fontId="1" fillId="0" borderId="37" xfId="0" applyNumberFormat="1" applyFont="1" applyBorder="1" applyAlignment="1">
      <alignment horizontal="left"/>
    </xf>
    <xf numFmtId="3" fontId="21" fillId="0" borderId="38" xfId="0" applyNumberFormat="1" applyFont="1" applyBorder="1" applyAlignment="1">
      <alignment horizontal="right"/>
    </xf>
    <xf numFmtId="3" fontId="21" fillId="0" borderId="41" xfId="0" applyNumberFormat="1" applyFont="1" applyBorder="1" applyAlignment="1">
      <alignment horizontal="right"/>
    </xf>
    <xf numFmtId="0" fontId="8" fillId="0" borderId="43" xfId="0" quotePrefix="1" applyFont="1" applyBorder="1" applyAlignment="1">
      <alignment horizontal="right"/>
    </xf>
    <xf numFmtId="0" fontId="8" fillId="0" borderId="8" xfId="0" quotePrefix="1" applyFont="1" applyBorder="1" applyAlignment="1">
      <alignment horizontal="right"/>
    </xf>
    <xf numFmtId="0" fontId="8" fillId="0" borderId="8" xfId="0" applyFont="1" applyBorder="1"/>
    <xf numFmtId="3" fontId="8" fillId="0" borderId="8" xfId="0" applyNumberFormat="1" applyFont="1" applyBorder="1" applyAlignment="1">
      <alignment horizontal="right"/>
    </xf>
    <xf numFmtId="3" fontId="8" fillId="0" borderId="6" xfId="0" applyNumberFormat="1" applyFont="1" applyBorder="1" applyAlignment="1">
      <alignment horizontal="right"/>
    </xf>
    <xf numFmtId="3" fontId="8" fillId="0" borderId="16" xfId="0" applyNumberFormat="1" applyFont="1" applyBorder="1" applyAlignment="1">
      <alignment horizontal="right"/>
    </xf>
    <xf numFmtId="3" fontId="23" fillId="0" borderId="59" xfId="0" applyNumberFormat="1" applyFont="1" applyBorder="1" applyAlignment="1">
      <alignment vertical="top" wrapText="1"/>
    </xf>
    <xf numFmtId="0" fontId="21" fillId="0" borderId="43" xfId="0" quotePrefix="1" applyFont="1" applyBorder="1" applyAlignment="1">
      <alignment horizontal="right"/>
    </xf>
    <xf numFmtId="0" fontId="8" fillId="0" borderId="6" xfId="0" quotePrefix="1" applyFont="1" applyBorder="1" applyAlignment="1">
      <alignment horizontal="right"/>
    </xf>
    <xf numFmtId="0" fontId="8" fillId="0" borderId="6" xfId="0" applyFont="1" applyBorder="1" applyAlignment="1">
      <alignment wrapText="1"/>
    </xf>
    <xf numFmtId="3" fontId="23" fillId="0" borderId="60" xfId="0" applyNumberFormat="1" applyFont="1" applyBorder="1" applyAlignment="1">
      <alignment vertical="top" wrapText="1"/>
    </xf>
    <xf numFmtId="0" fontId="21" fillId="0" borderId="43" xfId="0" applyFont="1" applyBorder="1" applyAlignment="1">
      <alignment horizontal="right"/>
    </xf>
    <xf numFmtId="0" fontId="8" fillId="0" borderId="6" xfId="0" applyFont="1" applyBorder="1"/>
    <xf numFmtId="0" fontId="8" fillId="0" borderId="44" xfId="0" applyFont="1" applyBorder="1" applyAlignment="1">
      <alignment horizontal="right"/>
    </xf>
    <xf numFmtId="3" fontId="21" fillId="0" borderId="37" xfId="0" applyNumberFormat="1" applyFont="1" applyBorder="1"/>
    <xf numFmtId="3" fontId="21" fillId="0" borderId="38" xfId="0" applyNumberFormat="1" applyFont="1" applyBorder="1"/>
    <xf numFmtId="0" fontId="8" fillId="0" borderId="28" xfId="0" applyFont="1" applyBorder="1"/>
    <xf numFmtId="0" fontId="8" fillId="0" borderId="45" xfId="0" quotePrefix="1" applyFont="1" applyBorder="1" applyAlignment="1">
      <alignment horizontal="right"/>
    </xf>
    <xf numFmtId="0" fontId="8" fillId="0" borderId="45" xfId="0" applyFont="1" applyBorder="1"/>
    <xf numFmtId="3" fontId="8" fillId="0" borderId="45" xfId="0" applyNumberFormat="1" applyFont="1" applyBorder="1" applyAlignment="1">
      <alignment horizontal="right"/>
    </xf>
    <xf numFmtId="3" fontId="8" fillId="0" borderId="45" xfId="0" applyNumberFormat="1" applyFont="1" applyBorder="1"/>
    <xf numFmtId="0" fontId="21" fillId="0" borderId="42" xfId="0" applyFont="1" applyBorder="1"/>
    <xf numFmtId="0" fontId="21" fillId="0" borderId="39" xfId="0" applyFont="1" applyBorder="1"/>
    <xf numFmtId="3" fontId="21" fillId="0" borderId="39" xfId="0" applyNumberFormat="1" applyFont="1" applyBorder="1" applyAlignment="1">
      <alignment horizontal="right"/>
    </xf>
    <xf numFmtId="3" fontId="21" fillId="0" borderId="40" xfId="0" applyNumberFormat="1" applyFont="1" applyBorder="1" applyAlignment="1">
      <alignment horizontal="right"/>
    </xf>
    <xf numFmtId="3" fontId="21" fillId="0" borderId="56" xfId="0" applyNumberFormat="1" applyFont="1" applyBorder="1" applyAlignment="1">
      <alignment horizontal="right"/>
    </xf>
    <xf numFmtId="0" fontId="21" fillId="0" borderId="43" xfId="0" applyFont="1" applyBorder="1"/>
    <xf numFmtId="0" fontId="8" fillId="0" borderId="43" xfId="0" applyFont="1" applyBorder="1"/>
    <xf numFmtId="3" fontId="8" fillId="0" borderId="46" xfId="0" applyNumberFormat="1" applyFont="1" applyBorder="1" applyAlignment="1">
      <alignment horizontal="right"/>
    </xf>
    <xf numFmtId="3" fontId="8" fillId="0" borderId="61" xfId="0" applyNumberFormat="1" applyFont="1" applyBorder="1" applyAlignment="1">
      <alignment horizontal="right"/>
    </xf>
    <xf numFmtId="0" fontId="8" fillId="0" borderId="47" xfId="0" applyFont="1" applyBorder="1"/>
    <xf numFmtId="0" fontId="8" fillId="0" borderId="8" xfId="0" applyFont="1" applyBorder="1" applyAlignment="1">
      <alignment wrapText="1"/>
    </xf>
    <xf numFmtId="3" fontId="1" fillId="0" borderId="58" xfId="0" applyNumberFormat="1" applyFont="1" applyBorder="1" applyAlignment="1">
      <alignment vertical="center"/>
    </xf>
    <xf numFmtId="0" fontId="8" fillId="0" borderId="44" xfId="0" applyFont="1" applyBorder="1"/>
    <xf numFmtId="3" fontId="1" fillId="0" borderId="62" xfId="0" applyNumberFormat="1" applyFont="1" applyBorder="1" applyAlignment="1">
      <alignment vertical="center"/>
    </xf>
    <xf numFmtId="0" fontId="8" fillId="0" borderId="48" xfId="0" applyFont="1" applyBorder="1"/>
    <xf numFmtId="3" fontId="8" fillId="0" borderId="12" xfId="0" applyNumberFormat="1" applyFont="1" applyBorder="1" applyAlignment="1">
      <alignment horizontal="right"/>
    </xf>
    <xf numFmtId="0" fontId="21" fillId="0" borderId="37" xfId="0" applyFont="1" applyBorder="1" applyAlignment="1">
      <alignment wrapText="1"/>
    </xf>
    <xf numFmtId="0" fontId="8" fillId="0" borderId="45" xfId="0" applyFont="1" applyBorder="1" applyAlignment="1">
      <alignment wrapText="1"/>
    </xf>
    <xf numFmtId="0" fontId="8" fillId="0" borderId="37" xfId="0" applyFont="1" applyBorder="1"/>
    <xf numFmtId="0" fontId="21" fillId="0" borderId="47" xfId="0" applyFont="1" applyBorder="1"/>
    <xf numFmtId="3" fontId="8" fillId="0" borderId="58" xfId="0" applyNumberFormat="1" applyFont="1" applyBorder="1" applyAlignment="1">
      <alignment horizontal="right"/>
    </xf>
    <xf numFmtId="3" fontId="8" fillId="0" borderId="17" xfId="0" applyNumberFormat="1" applyFont="1" applyBorder="1" applyAlignment="1">
      <alignment horizontal="right"/>
    </xf>
    <xf numFmtId="0" fontId="21" fillId="0" borderId="49" xfId="0" applyFont="1" applyBorder="1"/>
    <xf numFmtId="0" fontId="21" fillId="0" borderId="40" xfId="0" applyFont="1" applyBorder="1"/>
    <xf numFmtId="0" fontId="21" fillId="0" borderId="39" xfId="0" applyFont="1" applyBorder="1" applyAlignment="1">
      <alignment wrapText="1"/>
    </xf>
    <xf numFmtId="3" fontId="21" fillId="0" borderId="50" xfId="0" applyNumberFormat="1" applyFont="1" applyBorder="1" applyAlignment="1">
      <alignment horizontal="right"/>
    </xf>
    <xf numFmtId="0" fontId="8" fillId="0" borderId="46" xfId="0" applyFont="1" applyBorder="1"/>
    <xf numFmtId="3" fontId="8" fillId="0" borderId="27" xfId="0" applyNumberFormat="1" applyFont="1" applyBorder="1" applyAlignment="1">
      <alignment horizontal="right"/>
    </xf>
    <xf numFmtId="3" fontId="8" fillId="0" borderId="51" xfId="0" applyNumberFormat="1" applyFont="1" applyBorder="1" applyAlignment="1">
      <alignment horizontal="right"/>
    </xf>
    <xf numFmtId="3" fontId="21" fillId="0" borderId="40" xfId="1" applyNumberFormat="1" applyFont="1" applyBorder="1" applyAlignment="1"/>
    <xf numFmtId="3" fontId="21" fillId="0" borderId="56" xfId="1" applyNumberFormat="1" applyFont="1" applyBorder="1" applyAlignment="1"/>
    <xf numFmtId="3" fontId="8" fillId="0" borderId="6" xfId="0" applyNumberFormat="1" applyFont="1" applyBorder="1"/>
    <xf numFmtId="3" fontId="8" fillId="0" borderId="12" xfId="0" applyNumberFormat="1" applyFont="1" applyBorder="1"/>
    <xf numFmtId="0" fontId="8" fillId="0" borderId="6" xfId="1" applyNumberFormat="1" applyFont="1" applyBorder="1" applyAlignment="1">
      <alignment horizontal="right"/>
    </xf>
    <xf numFmtId="3" fontId="1" fillId="0" borderId="62" xfId="0" applyNumberFormat="1" applyFont="1" applyBorder="1" applyAlignment="1">
      <alignment horizontal="right" vertical="center"/>
    </xf>
    <xf numFmtId="3" fontId="1" fillId="0" borderId="62" xfId="0" applyNumberFormat="1" applyFont="1" applyBorder="1" applyAlignment="1"/>
    <xf numFmtId="3" fontId="24" fillId="0" borderId="56" xfId="0" applyNumberFormat="1" applyFont="1" applyBorder="1" applyAlignment="1">
      <alignment vertical="center"/>
    </xf>
    <xf numFmtId="0" fontId="8" fillId="0" borderId="7" xfId="0" applyFont="1" applyBorder="1"/>
    <xf numFmtId="3" fontId="8" fillId="0" borderId="7" xfId="0" applyNumberFormat="1" applyFont="1" applyBorder="1" applyAlignment="1">
      <alignment horizontal="right"/>
    </xf>
    <xf numFmtId="3" fontId="21" fillId="0" borderId="39" xfId="0" applyNumberFormat="1" applyFont="1" applyBorder="1"/>
    <xf numFmtId="0" fontId="8" fillId="0" borderId="5" xfId="0" applyFont="1" applyBorder="1"/>
    <xf numFmtId="3" fontId="8" fillId="0" borderId="8" xfId="0" applyNumberFormat="1" applyFont="1" applyBorder="1"/>
    <xf numFmtId="3" fontId="8" fillId="0" borderId="16" xfId="0" applyNumberFormat="1" applyFont="1" applyBorder="1"/>
    <xf numFmtId="3" fontId="8" fillId="0" borderId="7" xfId="0" applyNumberFormat="1" applyFont="1" applyBorder="1"/>
    <xf numFmtId="3" fontId="8" fillId="0" borderId="5" xfId="0" applyNumberFormat="1" applyFont="1" applyBorder="1" applyAlignment="1">
      <alignment horizontal="right"/>
    </xf>
    <xf numFmtId="3" fontId="8" fillId="0" borderId="5" xfId="0" applyNumberFormat="1" applyFont="1" applyBorder="1"/>
    <xf numFmtId="3" fontId="8" fillId="0" borderId="18" xfId="0" applyNumberFormat="1" applyFont="1" applyBorder="1" applyAlignment="1">
      <alignment horizontal="right"/>
    </xf>
    <xf numFmtId="3" fontId="1" fillId="0" borderId="35" xfId="0" applyNumberFormat="1" applyFont="1" applyBorder="1" applyAlignment="1">
      <alignment vertical="center"/>
    </xf>
    <xf numFmtId="0" fontId="24" fillId="0" borderId="21" xfId="0" applyFont="1" applyBorder="1"/>
    <xf numFmtId="0" fontId="24" fillId="0" borderId="52" xfId="0" applyFont="1" applyBorder="1"/>
    <xf numFmtId="3" fontId="24" fillId="0" borderId="53" xfId="0" applyNumberFormat="1" applyFont="1" applyBorder="1" applyAlignment="1">
      <alignment horizontal="right"/>
    </xf>
    <xf numFmtId="3" fontId="24" fillId="0" borderId="55" xfId="0" applyNumberFormat="1" applyFont="1" applyBorder="1" applyAlignment="1">
      <alignment horizontal="right"/>
    </xf>
    <xf numFmtId="3" fontId="7" fillId="0" borderId="6" xfId="0" applyNumberFormat="1" applyFont="1" applyBorder="1" applyAlignment="1">
      <alignment vertical="center"/>
    </xf>
    <xf numFmtId="0" fontId="25" fillId="2" borderId="14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10" fillId="2" borderId="63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 wrapText="1"/>
    </xf>
    <xf numFmtId="0" fontId="10" fillId="2" borderId="61" xfId="0" applyFont="1" applyFill="1" applyBorder="1" applyAlignment="1">
      <alignment horizontal="center" vertical="center" wrapText="1"/>
    </xf>
    <xf numFmtId="0" fontId="11" fillId="0" borderId="64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2" fillId="0" borderId="62" xfId="0" applyFont="1" applyBorder="1" applyAlignment="1">
      <alignment vertical="center"/>
    </xf>
    <xf numFmtId="0" fontId="12" fillId="0" borderId="65" xfId="0" applyFont="1" applyBorder="1" applyAlignment="1">
      <alignment horizontal="center" vertical="center"/>
    </xf>
    <xf numFmtId="0" fontId="12" fillId="0" borderId="54" xfId="0" applyFont="1" applyBorder="1" applyAlignment="1">
      <alignment vertical="center"/>
    </xf>
    <xf numFmtId="0" fontId="12" fillId="0" borderId="54" xfId="0" applyFont="1" applyBorder="1" applyAlignment="1">
      <alignment horizontal="center" vertical="center"/>
    </xf>
    <xf numFmtId="3" fontId="0" fillId="0" borderId="11" xfId="0" applyNumberFormat="1" applyBorder="1" applyAlignment="1">
      <alignment vertical="center"/>
    </xf>
    <xf numFmtId="0" fontId="0" fillId="0" borderId="0" xfId="0" applyFont="1" applyAlignment="1">
      <alignment vertical="top" wrapText="1"/>
    </xf>
    <xf numFmtId="3" fontId="12" fillId="0" borderId="66" xfId="0" applyNumberFormat="1" applyFont="1" applyBorder="1" applyAlignment="1">
      <alignment vertical="center"/>
    </xf>
    <xf numFmtId="0" fontId="15" fillId="0" borderId="64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12" fillId="0" borderId="67" xfId="0" applyFont="1" applyBorder="1" applyAlignment="1">
      <alignment vertical="center"/>
    </xf>
    <xf numFmtId="3" fontId="12" fillId="0" borderId="68" xfId="0" applyNumberFormat="1" applyFont="1" applyBorder="1" applyAlignment="1">
      <alignment vertical="center"/>
    </xf>
    <xf numFmtId="3" fontId="7" fillId="0" borderId="56" xfId="0" applyNumberFormat="1" applyFont="1" applyBorder="1" applyAlignment="1">
      <alignment vertical="center"/>
    </xf>
    <xf numFmtId="3" fontId="12" fillId="0" borderId="9" xfId="0" applyNumberFormat="1" applyFont="1" applyBorder="1"/>
    <xf numFmtId="0" fontId="0" fillId="0" borderId="69" xfId="0" applyFont="1" applyBorder="1" applyAlignment="1">
      <alignment wrapText="1"/>
    </xf>
    <xf numFmtId="0" fontId="0" fillId="0" borderId="0" xfId="0" applyBorder="1" applyAlignment="1">
      <alignment wrapText="1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0" xfId="0" applyFont="1" applyBorder="1" applyAlignment="1">
      <alignment wrapText="1"/>
    </xf>
    <xf numFmtId="0" fontId="12" fillId="0" borderId="67" xfId="0" applyFont="1" applyBorder="1"/>
    <xf numFmtId="3" fontId="12" fillId="0" borderId="68" xfId="0" applyNumberFormat="1" applyFont="1" applyBorder="1"/>
    <xf numFmtId="0" fontId="12" fillId="0" borderId="70" xfId="0" applyFont="1" applyBorder="1"/>
    <xf numFmtId="3" fontId="12" fillId="0" borderId="60" xfId="0" applyNumberFormat="1" applyFont="1" applyBorder="1"/>
    <xf numFmtId="0" fontId="12" fillId="0" borderId="71" xfId="0" applyFont="1" applyBorder="1"/>
    <xf numFmtId="3" fontId="12" fillId="0" borderId="72" xfId="0" applyNumberFormat="1" applyFont="1" applyBorder="1"/>
    <xf numFmtId="0" fontId="10" fillId="0" borderId="29" xfId="0" applyFont="1" applyBorder="1" applyAlignment="1">
      <alignment horizontal="center" vertical="center"/>
    </xf>
    <xf numFmtId="0" fontId="12" fillId="0" borderId="73" xfId="0" applyFont="1" applyBorder="1" applyAlignment="1">
      <alignment wrapText="1"/>
    </xf>
    <xf numFmtId="0" fontId="12" fillId="0" borderId="74" xfId="0" applyFont="1" applyBorder="1"/>
    <xf numFmtId="0" fontId="12" fillId="0" borderId="7" xfId="0" applyFont="1" applyBorder="1"/>
    <xf numFmtId="0" fontId="12" fillId="0" borderId="75" xfId="0" applyFont="1" applyBorder="1"/>
    <xf numFmtId="3" fontId="12" fillId="0" borderId="76" xfId="0" applyNumberFormat="1" applyFont="1" applyBorder="1"/>
    <xf numFmtId="0" fontId="12" fillId="0" borderId="11" xfId="0" applyFont="1" applyBorder="1" applyAlignment="1">
      <alignment wrapText="1"/>
    </xf>
    <xf numFmtId="3" fontId="5" fillId="0" borderId="9" xfId="0" applyNumberFormat="1" applyFont="1" applyBorder="1" applyAlignment="1">
      <alignment vertical="top" wrapText="1"/>
    </xf>
    <xf numFmtId="3" fontId="4" fillId="0" borderId="6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3" fontId="10" fillId="0" borderId="6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vertical="top" wrapText="1"/>
    </xf>
    <xf numFmtId="3" fontId="0" fillId="0" borderId="4" xfId="0" applyNumberFormat="1" applyBorder="1" applyAlignment="1">
      <alignment vertical="center"/>
    </xf>
    <xf numFmtId="0" fontId="4" fillId="0" borderId="1" xfId="0" applyFont="1" applyBorder="1" applyAlignment="1">
      <alignment horizontal="right" vertical="center" wrapText="1"/>
    </xf>
    <xf numFmtId="0" fontId="22" fillId="3" borderId="6" xfId="0" applyFont="1" applyFill="1" applyBorder="1" applyAlignment="1">
      <alignment vertical="center" wrapText="1"/>
    </xf>
    <xf numFmtId="0" fontId="22" fillId="3" borderId="8" xfId="0" applyFont="1" applyFill="1" applyBorder="1" applyAlignment="1">
      <alignment vertical="center" wrapText="1"/>
    </xf>
    <xf numFmtId="0" fontId="22" fillId="3" borderId="39" xfId="0" applyFont="1" applyFill="1" applyBorder="1" applyAlignment="1">
      <alignment vertical="center" wrapText="1"/>
    </xf>
    <xf numFmtId="0" fontId="26" fillId="0" borderId="9" xfId="0" applyFont="1" applyBorder="1" applyAlignment="1">
      <alignment horizontal="center"/>
    </xf>
    <xf numFmtId="0" fontId="4" fillId="0" borderId="6" xfId="0" applyFont="1" applyBorder="1" applyAlignment="1">
      <alignment horizontal="right" vertical="center" wrapText="1"/>
    </xf>
    <xf numFmtId="3" fontId="5" fillId="0" borderId="9" xfId="0" applyNumberFormat="1" applyFont="1" applyBorder="1" applyAlignment="1">
      <alignment horizontal="right" vertical="top" wrapText="1"/>
    </xf>
    <xf numFmtId="0" fontId="22" fillId="4" borderId="35" xfId="0" applyFont="1" applyFill="1" applyBorder="1" applyAlignment="1">
      <alignment horizontal="center" vertical="center" wrapText="1"/>
    </xf>
    <xf numFmtId="0" fontId="22" fillId="4" borderId="29" xfId="0" applyFont="1" applyFill="1" applyBorder="1" applyAlignment="1">
      <alignment horizontal="center" vertical="center" wrapText="1"/>
    </xf>
    <xf numFmtId="0" fontId="22" fillId="4" borderId="39" xfId="0" applyFont="1" applyFill="1" applyBorder="1" applyAlignment="1">
      <alignment horizontal="center" vertical="center" wrapText="1"/>
    </xf>
    <xf numFmtId="0" fontId="22" fillId="4" borderId="35" xfId="0" applyFont="1" applyFill="1" applyBorder="1" applyAlignment="1">
      <alignment vertical="center" wrapText="1"/>
    </xf>
    <xf numFmtId="0" fontId="0" fillId="0" borderId="10" xfId="0" applyFont="1" applyBorder="1" applyAlignment="1">
      <alignment vertical="center"/>
    </xf>
    <xf numFmtId="3" fontId="0" fillId="0" borderId="10" xfId="0" applyNumberFormat="1" applyFont="1" applyBorder="1" applyAlignment="1">
      <alignment vertical="center"/>
    </xf>
    <xf numFmtId="3" fontId="5" fillId="0" borderId="10" xfId="0" applyNumberFormat="1" applyFont="1" applyBorder="1" applyAlignment="1">
      <alignment vertical="top" wrapText="1"/>
    </xf>
    <xf numFmtId="0" fontId="5" fillId="0" borderId="8" xfId="0" applyFont="1" applyBorder="1" applyAlignment="1">
      <alignment horizontal="left" vertical="center" wrapText="1"/>
    </xf>
    <xf numFmtId="3" fontId="5" fillId="0" borderId="8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horizontal="right" vertical="center"/>
    </xf>
    <xf numFmtId="0" fontId="1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38" xfId="0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22" fillId="4" borderId="37" xfId="0" applyFont="1" applyFill="1" applyBorder="1" applyAlignment="1">
      <alignment horizontal="center" vertical="center" wrapText="1"/>
    </xf>
    <xf numFmtId="0" fontId="22" fillId="4" borderId="30" xfId="0" applyFont="1" applyFill="1" applyBorder="1" applyAlignment="1">
      <alignment horizontal="center" vertical="center" wrapText="1"/>
    </xf>
    <xf numFmtId="0" fontId="22" fillId="4" borderId="33" xfId="0" applyFont="1" applyFill="1" applyBorder="1" applyAlignment="1">
      <alignment horizontal="center" vertical="center" wrapText="1"/>
    </xf>
    <xf numFmtId="0" fontId="22" fillId="4" borderId="36" xfId="0" applyFont="1" applyFill="1" applyBorder="1" applyAlignment="1">
      <alignment horizontal="center" vertical="center" wrapText="1"/>
    </xf>
    <xf numFmtId="0" fontId="22" fillId="4" borderId="31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22" fillId="4" borderId="32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 wrapText="1"/>
    </xf>
    <xf numFmtId="0" fontId="22" fillId="4" borderId="24" xfId="0" applyFont="1" applyFill="1" applyBorder="1" applyAlignment="1">
      <alignment horizontal="center" vertical="center" wrapText="1"/>
    </xf>
    <xf numFmtId="0" fontId="22" fillId="4" borderId="25" xfId="0" applyFont="1" applyFill="1" applyBorder="1" applyAlignment="1">
      <alignment horizontal="center" vertical="center" wrapText="1"/>
    </xf>
    <xf numFmtId="0" fontId="22" fillId="4" borderId="26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0" fontId="22" fillId="4" borderId="20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 wrapText="1"/>
    </xf>
    <xf numFmtId="0" fontId="22" fillId="4" borderId="21" xfId="0" applyFont="1" applyFill="1" applyBorder="1" applyAlignment="1">
      <alignment horizontal="center" vertical="center" wrapText="1"/>
    </xf>
    <xf numFmtId="0" fontId="22" fillId="4" borderId="22" xfId="0" applyFont="1" applyFill="1" applyBorder="1" applyAlignment="1">
      <alignment horizontal="center" vertical="center" wrapText="1"/>
    </xf>
    <xf numFmtId="0" fontId="22" fillId="4" borderId="23" xfId="0" applyFont="1" applyFill="1" applyBorder="1" applyAlignment="1">
      <alignment horizontal="center" vertical="center" wrapText="1"/>
    </xf>
    <xf numFmtId="0" fontId="22" fillId="4" borderId="28" xfId="0" applyFont="1" applyFill="1" applyBorder="1" applyAlignment="1">
      <alignment horizontal="center" vertical="center" wrapText="1"/>
    </xf>
    <xf numFmtId="0" fontId="22" fillId="4" borderId="3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 wrapText="1"/>
    </xf>
    <xf numFmtId="0" fontId="25" fillId="2" borderId="21" xfId="0" applyFont="1" applyFill="1" applyBorder="1" applyAlignment="1">
      <alignment horizontal="center" vertical="center" wrapText="1"/>
    </xf>
    <xf numFmtId="0" fontId="25" fillId="2" borderId="22" xfId="0" applyFont="1" applyFill="1" applyBorder="1" applyAlignment="1">
      <alignment horizontal="center" vertical="center" wrapText="1"/>
    </xf>
    <xf numFmtId="0" fontId="25" fillId="2" borderId="23" xfId="0" applyFont="1" applyFill="1" applyBorder="1" applyAlignment="1">
      <alignment horizontal="center" vertical="center" wrapText="1"/>
    </xf>
    <xf numFmtId="0" fontId="25" fillId="2" borderId="19" xfId="0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center" vertical="center" wrapText="1"/>
    </xf>
    <xf numFmtId="0" fontId="25" fillId="2" borderId="17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6"/>
  <sheetViews>
    <sheetView showGridLines="0" showRowColHeaders="0" workbookViewId="0">
      <selection activeCell="A4" sqref="A4:N7"/>
    </sheetView>
  </sheetViews>
  <sheetFormatPr defaultRowHeight="12.75"/>
  <cols>
    <col min="1" max="1" width="5.85546875" customWidth="1"/>
    <col min="2" max="2" width="8.85546875" bestFit="1" customWidth="1"/>
    <col min="3" max="3" width="33" customWidth="1"/>
    <col min="4" max="4" width="14.42578125" customWidth="1"/>
    <col min="5" max="5" width="15" style="10" customWidth="1"/>
    <col min="6" max="7" width="16.7109375" style="10" customWidth="1"/>
    <col min="8" max="14" width="15" style="10" customWidth="1"/>
  </cols>
  <sheetData>
    <row r="1" spans="1:14" ht="54.75" customHeight="1">
      <c r="A1" s="77"/>
      <c r="B1" s="77"/>
      <c r="C1" s="77"/>
      <c r="D1" s="77"/>
      <c r="E1" s="78"/>
      <c r="F1" s="78"/>
      <c r="G1" s="78"/>
      <c r="H1" s="75"/>
      <c r="I1" s="78"/>
      <c r="J1" s="75"/>
      <c r="K1" s="78"/>
      <c r="L1" s="75"/>
      <c r="M1" s="175" t="s">
        <v>158</v>
      </c>
      <c r="N1" s="75"/>
    </row>
    <row r="2" spans="1:14" ht="47.25" customHeight="1">
      <c r="A2" s="227" t="s">
        <v>157</v>
      </c>
      <c r="B2" s="227"/>
      <c r="C2" s="227"/>
      <c r="D2" s="227"/>
      <c r="E2" s="227"/>
      <c r="F2" s="228"/>
      <c r="G2" s="227"/>
      <c r="H2" s="227"/>
      <c r="I2" s="79"/>
      <c r="J2" s="78"/>
      <c r="K2" s="78"/>
      <c r="L2" s="78"/>
      <c r="M2" s="78"/>
      <c r="N2" s="78"/>
    </row>
    <row r="3" spans="1:14" ht="9.75" customHeight="1" thickBot="1">
      <c r="A3" s="79"/>
      <c r="B3" s="79"/>
      <c r="C3" s="79"/>
      <c r="D3" s="79"/>
      <c r="E3" s="79"/>
      <c r="F3" s="79"/>
      <c r="G3" s="79"/>
      <c r="H3" s="11"/>
      <c r="I3" s="11"/>
      <c r="J3" s="78"/>
      <c r="K3" s="78"/>
      <c r="L3" s="2" t="s">
        <v>0</v>
      </c>
      <c r="M3" s="2"/>
      <c r="N3" s="2"/>
    </row>
    <row r="4" spans="1:14" s="3" customFormat="1" ht="15" customHeight="1" thickBot="1">
      <c r="A4" s="234" t="s">
        <v>1</v>
      </c>
      <c r="B4" s="237" t="s">
        <v>5</v>
      </c>
      <c r="C4" s="239" t="s">
        <v>7</v>
      </c>
      <c r="D4" s="241" t="s">
        <v>59</v>
      </c>
      <c r="E4" s="250" t="s">
        <v>3</v>
      </c>
      <c r="F4" s="251"/>
      <c r="G4" s="251"/>
      <c r="H4" s="251"/>
      <c r="I4" s="251"/>
      <c r="J4" s="251"/>
      <c r="K4" s="251"/>
      <c r="L4" s="251"/>
      <c r="M4" s="251"/>
      <c r="N4" s="252"/>
    </row>
    <row r="5" spans="1:14" s="3" customFormat="1" ht="12" customHeight="1">
      <c r="A5" s="235"/>
      <c r="B5" s="238"/>
      <c r="C5" s="240"/>
      <c r="D5" s="242"/>
      <c r="E5" s="244" t="s">
        <v>8</v>
      </c>
      <c r="F5" s="246" t="s">
        <v>3</v>
      </c>
      <c r="G5" s="247"/>
      <c r="H5" s="247"/>
      <c r="I5" s="247"/>
      <c r="J5" s="247"/>
      <c r="K5" s="247"/>
      <c r="L5" s="244" t="s">
        <v>10</v>
      </c>
      <c r="M5" s="253" t="s">
        <v>3</v>
      </c>
      <c r="N5" s="254"/>
    </row>
    <row r="6" spans="1:14" s="3" customFormat="1" ht="36" customHeight="1">
      <c r="A6" s="235"/>
      <c r="B6" s="238"/>
      <c r="C6" s="240"/>
      <c r="D6" s="242"/>
      <c r="E6" s="244"/>
      <c r="F6" s="248" t="s">
        <v>43</v>
      </c>
      <c r="G6" s="249"/>
      <c r="H6" s="232" t="s">
        <v>44</v>
      </c>
      <c r="I6" s="232" t="s">
        <v>52</v>
      </c>
      <c r="J6" s="232" t="s">
        <v>53</v>
      </c>
      <c r="K6" s="232" t="s">
        <v>11</v>
      </c>
      <c r="L6" s="244"/>
      <c r="M6" s="230" t="s">
        <v>65</v>
      </c>
      <c r="N6" s="215" t="s">
        <v>9</v>
      </c>
    </row>
    <row r="7" spans="1:14" s="5" customFormat="1" ht="167.25" customHeight="1" thickBot="1">
      <c r="A7" s="236"/>
      <c r="B7" s="233"/>
      <c r="C7" s="231"/>
      <c r="D7" s="243"/>
      <c r="E7" s="245"/>
      <c r="F7" s="216" t="s">
        <v>42</v>
      </c>
      <c r="G7" s="217" t="s">
        <v>45</v>
      </c>
      <c r="H7" s="233"/>
      <c r="I7" s="233"/>
      <c r="J7" s="233"/>
      <c r="K7" s="233"/>
      <c r="L7" s="245"/>
      <c r="M7" s="231"/>
      <c r="N7" s="218" t="s">
        <v>64</v>
      </c>
    </row>
    <row r="8" spans="1:14" s="3" customFormat="1">
      <c r="A8" s="76">
        <v>1</v>
      </c>
      <c r="B8" s="12">
        <v>2</v>
      </c>
      <c r="C8" s="12">
        <v>4</v>
      </c>
      <c r="D8" s="12">
        <v>5</v>
      </c>
      <c r="E8" s="12">
        <v>6</v>
      </c>
      <c r="F8" s="12">
        <v>7</v>
      </c>
      <c r="G8" s="12">
        <v>8</v>
      </c>
      <c r="H8" s="12">
        <v>9</v>
      </c>
      <c r="I8" s="12">
        <v>10</v>
      </c>
      <c r="J8" s="12">
        <v>11</v>
      </c>
      <c r="K8" s="12">
        <v>12</v>
      </c>
      <c r="L8" s="12">
        <v>13</v>
      </c>
      <c r="M8" s="12">
        <v>14</v>
      </c>
      <c r="N8" s="209"/>
    </row>
    <row r="9" spans="1:14" s="3" customFormat="1" ht="13.5" thickBot="1">
      <c r="A9" s="80" t="s">
        <v>78</v>
      </c>
      <c r="B9" s="81"/>
      <c r="C9" s="81" t="s">
        <v>79</v>
      </c>
      <c r="D9" s="82">
        <f>SUM(D10:D13)</f>
        <v>754200</v>
      </c>
      <c r="E9" s="82">
        <f>SUM(E10:E13)</f>
        <v>145200</v>
      </c>
      <c r="F9" s="83">
        <f t="shared" ref="F9:L9" si="0">SUM(F10:F13)</f>
        <v>0</v>
      </c>
      <c r="G9" s="82">
        <f t="shared" si="0"/>
        <v>145200</v>
      </c>
      <c r="H9" s="82">
        <f t="shared" si="0"/>
        <v>0</v>
      </c>
      <c r="I9" s="82">
        <f t="shared" si="0"/>
        <v>0</v>
      </c>
      <c r="J9" s="82">
        <f t="shared" si="0"/>
        <v>0</v>
      </c>
      <c r="K9" s="82">
        <f t="shared" si="0"/>
        <v>0</v>
      </c>
      <c r="L9" s="82">
        <f t="shared" si="0"/>
        <v>609000</v>
      </c>
      <c r="M9" s="84">
        <f>SUM(M10:M13)</f>
        <v>609000</v>
      </c>
      <c r="N9" s="211">
        <v>0</v>
      </c>
    </row>
    <row r="10" spans="1:14" s="3" customFormat="1">
      <c r="A10" s="86"/>
      <c r="B10" s="87" t="s">
        <v>80</v>
      </c>
      <c r="C10" s="88" t="s">
        <v>81</v>
      </c>
      <c r="D10" s="89">
        <v>147000</v>
      </c>
      <c r="E10" s="89">
        <f t="shared" ref="E10:E13" si="1">D10-L10</f>
        <v>82000</v>
      </c>
      <c r="F10" s="89">
        <v>0</v>
      </c>
      <c r="G10" s="90">
        <f>E10-F10-H10-I10-J10-K10</f>
        <v>82000</v>
      </c>
      <c r="H10" s="89">
        <v>0</v>
      </c>
      <c r="I10" s="89">
        <v>0</v>
      </c>
      <c r="J10" s="89">
        <v>0</v>
      </c>
      <c r="K10" s="89">
        <v>0</v>
      </c>
      <c r="L10" s="91">
        <v>65000</v>
      </c>
      <c r="M10" s="91">
        <v>65000</v>
      </c>
      <c r="N10" s="210">
        <v>0</v>
      </c>
    </row>
    <row r="11" spans="1:14" s="3" customFormat="1" ht="22.5">
      <c r="A11" s="93"/>
      <c r="B11" s="94" t="s">
        <v>82</v>
      </c>
      <c r="C11" s="95" t="s">
        <v>83</v>
      </c>
      <c r="D11" s="90">
        <v>583000</v>
      </c>
      <c r="E11" s="89">
        <f t="shared" si="1"/>
        <v>39000</v>
      </c>
      <c r="F11" s="89">
        <v>0</v>
      </c>
      <c r="G11" s="90">
        <f>E11-F11-H11-I11-J11-K11</f>
        <v>39000</v>
      </c>
      <c r="H11" s="89">
        <v>0</v>
      </c>
      <c r="I11" s="90">
        <v>0</v>
      </c>
      <c r="J11" s="90">
        <v>0</v>
      </c>
      <c r="K11" s="90">
        <v>0</v>
      </c>
      <c r="L11" s="91">
        <v>544000</v>
      </c>
      <c r="M11" s="91">
        <v>544000</v>
      </c>
      <c r="N11" s="209">
        <v>0</v>
      </c>
    </row>
    <row r="12" spans="1:14" s="3" customFormat="1">
      <c r="A12" s="97"/>
      <c r="B12" s="94" t="s">
        <v>84</v>
      </c>
      <c r="C12" s="98" t="s">
        <v>85</v>
      </c>
      <c r="D12" s="90">
        <v>14600</v>
      </c>
      <c r="E12" s="89">
        <f t="shared" si="1"/>
        <v>14600</v>
      </c>
      <c r="F12" s="89">
        <v>0</v>
      </c>
      <c r="G12" s="90">
        <f>E12-F12-H12-I12-J12-K12</f>
        <v>14600</v>
      </c>
      <c r="H12" s="89">
        <v>0</v>
      </c>
      <c r="I12" s="90">
        <v>0</v>
      </c>
      <c r="J12" s="90">
        <v>0</v>
      </c>
      <c r="K12" s="90">
        <v>0</v>
      </c>
      <c r="L12" s="90">
        <v>0</v>
      </c>
      <c r="M12" s="91">
        <v>0</v>
      </c>
      <c r="N12" s="209">
        <v>0</v>
      </c>
    </row>
    <row r="13" spans="1:14" s="3" customFormat="1">
      <c r="A13" s="99"/>
      <c r="B13" s="87" t="s">
        <v>86</v>
      </c>
      <c r="C13" s="88" t="s">
        <v>87</v>
      </c>
      <c r="D13" s="89">
        <v>9600</v>
      </c>
      <c r="E13" s="89">
        <f t="shared" si="1"/>
        <v>9600</v>
      </c>
      <c r="F13" s="89">
        <v>0</v>
      </c>
      <c r="G13" s="90">
        <f>E13-F13-H13-I13-J13-K13</f>
        <v>9600</v>
      </c>
      <c r="H13" s="89">
        <v>0</v>
      </c>
      <c r="I13" s="89">
        <v>0</v>
      </c>
      <c r="J13" s="89">
        <v>0</v>
      </c>
      <c r="K13" s="89">
        <v>0</v>
      </c>
      <c r="L13" s="89">
        <v>0</v>
      </c>
      <c r="M13" s="91">
        <v>0</v>
      </c>
      <c r="N13" s="209">
        <v>0</v>
      </c>
    </row>
    <row r="14" spans="1:14" s="3" customFormat="1" ht="13.5" thickBot="1">
      <c r="A14" s="80" t="s">
        <v>88</v>
      </c>
      <c r="B14" s="81"/>
      <c r="C14" s="81" t="s">
        <v>89</v>
      </c>
      <c r="D14" s="82">
        <f>D15</f>
        <v>5000</v>
      </c>
      <c r="E14" s="82">
        <f>E15</f>
        <v>5000</v>
      </c>
      <c r="F14" s="84">
        <f>F15</f>
        <v>0</v>
      </c>
      <c r="G14" s="82">
        <f>G15</f>
        <v>5000</v>
      </c>
      <c r="H14" s="84">
        <f t="shared" ref="H14:K14" si="2">H15</f>
        <v>0</v>
      </c>
      <c r="I14" s="84">
        <f t="shared" si="2"/>
        <v>0</v>
      </c>
      <c r="J14" s="84">
        <f t="shared" si="2"/>
        <v>0</v>
      </c>
      <c r="K14" s="84">
        <f t="shared" si="2"/>
        <v>0</v>
      </c>
      <c r="L14" s="100">
        <v>0</v>
      </c>
      <c r="M14" s="101">
        <f>M15</f>
        <v>0</v>
      </c>
      <c r="N14" s="211"/>
    </row>
    <row r="15" spans="1:14" s="3" customFormat="1">
      <c r="A15" s="102"/>
      <c r="B15" s="103" t="s">
        <v>90</v>
      </c>
      <c r="C15" s="104" t="s">
        <v>87</v>
      </c>
      <c r="D15" s="105">
        <v>5000</v>
      </c>
      <c r="E15" s="89">
        <f>D15-L15</f>
        <v>5000</v>
      </c>
      <c r="F15" s="89">
        <v>0</v>
      </c>
      <c r="G15" s="90">
        <f>E15-F15-H15-I15-J15-K15</f>
        <v>5000</v>
      </c>
      <c r="H15" s="89">
        <v>0</v>
      </c>
      <c r="I15" s="105">
        <v>0</v>
      </c>
      <c r="J15" s="105">
        <v>0</v>
      </c>
      <c r="K15" s="105">
        <v>0</v>
      </c>
      <c r="L15" s="106">
        <v>0</v>
      </c>
      <c r="M15" s="91">
        <v>0</v>
      </c>
      <c r="N15" s="92">
        <v>0</v>
      </c>
    </row>
    <row r="16" spans="1:14" s="3" customFormat="1" ht="13.5" thickBot="1">
      <c r="A16" s="107">
        <v>600</v>
      </c>
      <c r="B16" s="108"/>
      <c r="C16" s="108" t="s">
        <v>91</v>
      </c>
      <c r="D16" s="109">
        <f>SUM(D17:D20)</f>
        <v>8692472</v>
      </c>
      <c r="E16" s="109">
        <f>SUM(E17:E20)</f>
        <v>1383500</v>
      </c>
      <c r="F16" s="109">
        <f t="shared" ref="F16:L16" si="3">SUM(F17:F20)</f>
        <v>2000</v>
      </c>
      <c r="G16" s="109">
        <f t="shared" si="3"/>
        <v>1381500</v>
      </c>
      <c r="H16" s="109">
        <f t="shared" si="3"/>
        <v>0</v>
      </c>
      <c r="I16" s="109">
        <f t="shared" si="3"/>
        <v>0</v>
      </c>
      <c r="J16" s="109">
        <f t="shared" si="3"/>
        <v>0</v>
      </c>
      <c r="K16" s="109">
        <f t="shared" si="3"/>
        <v>0</v>
      </c>
      <c r="L16" s="109">
        <f t="shared" si="3"/>
        <v>7308972</v>
      </c>
      <c r="M16" s="110">
        <f>SUM(M17:M20)</f>
        <v>7308972</v>
      </c>
      <c r="N16" s="111">
        <f>SUM(N17:N20)</f>
        <v>800000</v>
      </c>
    </row>
    <row r="17" spans="1:14" s="3" customFormat="1">
      <c r="A17" s="112"/>
      <c r="B17" s="88">
        <v>60004</v>
      </c>
      <c r="C17" s="88" t="s">
        <v>92</v>
      </c>
      <c r="D17" s="89">
        <v>817000</v>
      </c>
      <c r="E17" s="89">
        <f t="shared" ref="E17:E18" si="4">D17-L17</f>
        <v>817000</v>
      </c>
      <c r="F17" s="89">
        <v>0</v>
      </c>
      <c r="G17" s="90">
        <f>E17-F17-H17-I17-J17-K17</f>
        <v>817000</v>
      </c>
      <c r="H17" s="89">
        <v>0</v>
      </c>
      <c r="I17" s="89">
        <v>0</v>
      </c>
      <c r="J17" s="89">
        <v>0</v>
      </c>
      <c r="K17" s="89">
        <v>0</v>
      </c>
      <c r="L17" s="89">
        <v>0</v>
      </c>
      <c r="M17" s="91">
        <v>0</v>
      </c>
      <c r="N17" s="92">
        <v>0</v>
      </c>
    </row>
    <row r="18" spans="1:14" s="3" customFormat="1">
      <c r="A18" s="112"/>
      <c r="B18" s="98">
        <v>60014</v>
      </c>
      <c r="C18" s="98" t="s">
        <v>93</v>
      </c>
      <c r="D18" s="90">
        <v>2788820</v>
      </c>
      <c r="E18" s="89">
        <f t="shared" si="4"/>
        <v>0</v>
      </c>
      <c r="F18" s="89">
        <v>0</v>
      </c>
      <c r="G18" s="90">
        <f>E18-F18-H18-I18-J18-K18</f>
        <v>0</v>
      </c>
      <c r="H18" s="89">
        <v>0</v>
      </c>
      <c r="I18" s="89">
        <v>0</v>
      </c>
      <c r="J18" s="89">
        <v>0</v>
      </c>
      <c r="K18" s="89">
        <v>0</v>
      </c>
      <c r="L18" s="89">
        <v>2788820</v>
      </c>
      <c r="M18" s="89">
        <v>2788820</v>
      </c>
      <c r="N18" s="96">
        <v>0</v>
      </c>
    </row>
    <row r="19" spans="1:14" s="3" customFormat="1">
      <c r="A19" s="113"/>
      <c r="B19" s="98">
        <v>60016</v>
      </c>
      <c r="C19" s="98" t="s">
        <v>94</v>
      </c>
      <c r="D19" s="90">
        <v>5028152</v>
      </c>
      <c r="E19" s="89">
        <f>D19-L19</f>
        <v>538000</v>
      </c>
      <c r="F19" s="89">
        <v>2000</v>
      </c>
      <c r="G19" s="90">
        <f t="shared" ref="G19:G20" si="5">E19-F19-H19-I19-J19-K19</f>
        <v>536000</v>
      </c>
      <c r="H19" s="89">
        <v>0</v>
      </c>
      <c r="I19" s="90">
        <v>0</v>
      </c>
      <c r="J19" s="90">
        <v>0</v>
      </c>
      <c r="K19" s="90">
        <v>0</v>
      </c>
      <c r="L19" s="90">
        <v>4490152</v>
      </c>
      <c r="M19" s="90">
        <v>4490152</v>
      </c>
      <c r="N19" s="96">
        <v>800000</v>
      </c>
    </row>
    <row r="20" spans="1:14">
      <c r="A20" s="113"/>
      <c r="B20" s="98">
        <v>60095</v>
      </c>
      <c r="C20" s="98" t="s">
        <v>87</v>
      </c>
      <c r="D20" s="90">
        <v>58500</v>
      </c>
      <c r="E20" s="89">
        <f>D20-L20</f>
        <v>28500</v>
      </c>
      <c r="F20" s="89">
        <v>0</v>
      </c>
      <c r="G20" s="90">
        <f t="shared" si="5"/>
        <v>28500</v>
      </c>
      <c r="H20" s="89">
        <v>0</v>
      </c>
      <c r="I20" s="90">
        <v>0</v>
      </c>
      <c r="J20" s="90">
        <v>0</v>
      </c>
      <c r="K20" s="90">
        <v>0</v>
      </c>
      <c r="L20" s="90">
        <v>30000</v>
      </c>
      <c r="M20" s="91">
        <v>30000</v>
      </c>
      <c r="N20" s="96">
        <v>0</v>
      </c>
    </row>
    <row r="21" spans="1:14" ht="13.5" thickBot="1">
      <c r="A21" s="107">
        <v>630</v>
      </c>
      <c r="B21" s="81"/>
      <c r="C21" s="81" t="s">
        <v>95</v>
      </c>
      <c r="D21" s="82">
        <f>D22</f>
        <v>3337226</v>
      </c>
      <c r="E21" s="82">
        <f>E22</f>
        <v>10000</v>
      </c>
      <c r="F21" s="82">
        <f>F22</f>
        <v>0</v>
      </c>
      <c r="G21" s="82">
        <f>G22</f>
        <v>10000</v>
      </c>
      <c r="H21" s="82">
        <f t="shared" ref="H21:K21" si="6">H22</f>
        <v>0</v>
      </c>
      <c r="I21" s="82">
        <f t="shared" si="6"/>
        <v>0</v>
      </c>
      <c r="J21" s="82">
        <f t="shared" si="6"/>
        <v>0</v>
      </c>
      <c r="K21" s="82">
        <f t="shared" si="6"/>
        <v>0</v>
      </c>
      <c r="L21" s="84">
        <f>L22</f>
        <v>3327226</v>
      </c>
      <c r="M21" s="84">
        <f>SUM(M22)</f>
        <v>3327226</v>
      </c>
      <c r="N21" s="85">
        <f>SUM(N22)</f>
        <v>3327226</v>
      </c>
    </row>
    <row r="22" spans="1:14">
      <c r="A22" s="102"/>
      <c r="B22" s="104">
        <v>63095</v>
      </c>
      <c r="C22" s="104" t="s">
        <v>87</v>
      </c>
      <c r="D22" s="105">
        <v>3337226</v>
      </c>
      <c r="E22" s="89">
        <f>D22-L22</f>
        <v>10000</v>
      </c>
      <c r="F22" s="89">
        <v>0</v>
      </c>
      <c r="G22" s="90">
        <f>E22-F22-H22-I22-J22-K22</f>
        <v>10000</v>
      </c>
      <c r="H22" s="89">
        <v>0</v>
      </c>
      <c r="I22" s="105">
        <v>0</v>
      </c>
      <c r="J22" s="114">
        <v>0</v>
      </c>
      <c r="K22" s="114">
        <v>0</v>
      </c>
      <c r="L22" s="114">
        <v>3327226</v>
      </c>
      <c r="M22" s="114">
        <v>3327226</v>
      </c>
      <c r="N22" s="115">
        <v>3327226</v>
      </c>
    </row>
    <row r="23" spans="1:14" ht="13.5" thickBot="1">
      <c r="A23" s="107">
        <v>700</v>
      </c>
      <c r="B23" s="108"/>
      <c r="C23" s="108" t="s">
        <v>96</v>
      </c>
      <c r="D23" s="109">
        <f>D24+D25</f>
        <v>3249430</v>
      </c>
      <c r="E23" s="109">
        <f>E24+E25</f>
        <v>389430</v>
      </c>
      <c r="F23" s="109">
        <f t="shared" ref="F23:L23" si="7">F24+F25</f>
        <v>38300</v>
      </c>
      <c r="G23" s="109">
        <f t="shared" si="7"/>
        <v>350630</v>
      </c>
      <c r="H23" s="109">
        <f t="shared" si="7"/>
        <v>0</v>
      </c>
      <c r="I23" s="109">
        <f t="shared" si="7"/>
        <v>500</v>
      </c>
      <c r="J23" s="109">
        <f t="shared" si="7"/>
        <v>0</v>
      </c>
      <c r="K23" s="109">
        <f t="shared" si="7"/>
        <v>0</v>
      </c>
      <c r="L23" s="109">
        <f t="shared" si="7"/>
        <v>2860000</v>
      </c>
      <c r="M23" s="110">
        <f>M24+M25</f>
        <v>2860000</v>
      </c>
      <c r="N23" s="111">
        <f>N24+N25</f>
        <v>0</v>
      </c>
    </row>
    <row r="24" spans="1:14">
      <c r="A24" s="116"/>
      <c r="B24" s="88">
        <v>70005</v>
      </c>
      <c r="C24" s="117" t="s">
        <v>97</v>
      </c>
      <c r="D24" s="89">
        <v>208100</v>
      </c>
      <c r="E24" s="89">
        <f t="shared" ref="E24:E25" si="8">D24-L24</f>
        <v>108100</v>
      </c>
      <c r="F24" s="89">
        <v>0</v>
      </c>
      <c r="G24" s="90">
        <f t="shared" ref="G24:G25" si="9">E24-F24-H24-I24-J24-K24</f>
        <v>108100</v>
      </c>
      <c r="H24" s="89">
        <v>0</v>
      </c>
      <c r="I24" s="89">
        <v>0</v>
      </c>
      <c r="J24" s="89">
        <v>0</v>
      </c>
      <c r="K24" s="89">
        <v>0</v>
      </c>
      <c r="L24" s="89">
        <v>100000</v>
      </c>
      <c r="M24" s="91">
        <v>100000</v>
      </c>
      <c r="N24" s="118">
        <v>0</v>
      </c>
    </row>
    <row r="25" spans="1:14">
      <c r="A25" s="119"/>
      <c r="B25" s="98">
        <v>70095</v>
      </c>
      <c r="C25" s="98" t="s">
        <v>87</v>
      </c>
      <c r="D25" s="90">
        <v>3041330</v>
      </c>
      <c r="E25" s="89">
        <f t="shared" si="8"/>
        <v>281330</v>
      </c>
      <c r="F25" s="89">
        <v>38300</v>
      </c>
      <c r="G25" s="90">
        <f t="shared" si="9"/>
        <v>242530</v>
      </c>
      <c r="H25" s="89">
        <v>0</v>
      </c>
      <c r="I25" s="89">
        <v>500</v>
      </c>
      <c r="J25" s="89">
        <v>0</v>
      </c>
      <c r="K25" s="89">
        <v>0</v>
      </c>
      <c r="L25" s="89">
        <v>2760000</v>
      </c>
      <c r="M25" s="91">
        <v>2760000</v>
      </c>
      <c r="N25" s="120">
        <v>0</v>
      </c>
    </row>
    <row r="26" spans="1:14" ht="13.5" thickBot="1">
      <c r="A26" s="107">
        <v>710</v>
      </c>
      <c r="B26" s="108"/>
      <c r="C26" s="108" t="s">
        <v>98</v>
      </c>
      <c r="D26" s="109">
        <f t="shared" ref="D26:N26" si="10">SUM(D27:D29)</f>
        <v>705200</v>
      </c>
      <c r="E26" s="109">
        <f t="shared" si="10"/>
        <v>705200</v>
      </c>
      <c r="F26" s="109">
        <f t="shared" si="10"/>
        <v>38900</v>
      </c>
      <c r="G26" s="109">
        <f t="shared" si="10"/>
        <v>666300</v>
      </c>
      <c r="H26" s="109">
        <f t="shared" si="10"/>
        <v>0</v>
      </c>
      <c r="I26" s="109">
        <f t="shared" si="10"/>
        <v>0</v>
      </c>
      <c r="J26" s="109">
        <f t="shared" si="10"/>
        <v>0</v>
      </c>
      <c r="K26" s="109">
        <f t="shared" si="10"/>
        <v>0</v>
      </c>
      <c r="L26" s="109">
        <f t="shared" si="10"/>
        <v>0</v>
      </c>
      <c r="M26" s="110">
        <f t="shared" si="10"/>
        <v>0</v>
      </c>
      <c r="N26" s="111">
        <f t="shared" si="10"/>
        <v>0</v>
      </c>
    </row>
    <row r="27" spans="1:14">
      <c r="A27" s="113"/>
      <c r="B27" s="88">
        <v>71004</v>
      </c>
      <c r="C27" s="117" t="s">
        <v>99</v>
      </c>
      <c r="D27" s="89">
        <v>475000</v>
      </c>
      <c r="E27" s="89">
        <f t="shared" ref="E27:E29" si="11">D27-L27</f>
        <v>475000</v>
      </c>
      <c r="F27" s="89">
        <v>15000</v>
      </c>
      <c r="G27" s="90">
        <f t="shared" ref="G27:G29" si="12">E27-F27-H27-I27-J27-K27</f>
        <v>460000</v>
      </c>
      <c r="H27" s="89">
        <v>0</v>
      </c>
      <c r="I27" s="89">
        <v>0</v>
      </c>
      <c r="J27" s="89">
        <v>0</v>
      </c>
      <c r="K27" s="89">
        <v>0</v>
      </c>
      <c r="L27" s="89">
        <v>0</v>
      </c>
      <c r="M27" s="91">
        <v>0</v>
      </c>
      <c r="N27" s="118">
        <v>0</v>
      </c>
    </row>
    <row r="28" spans="1:14">
      <c r="A28" s="113"/>
      <c r="B28" s="98">
        <v>71014</v>
      </c>
      <c r="C28" s="95" t="s">
        <v>100</v>
      </c>
      <c r="D28" s="90">
        <v>90000</v>
      </c>
      <c r="E28" s="89">
        <f t="shared" si="11"/>
        <v>90000</v>
      </c>
      <c r="F28" s="89">
        <v>3000</v>
      </c>
      <c r="G28" s="90">
        <f t="shared" si="12"/>
        <v>87000</v>
      </c>
      <c r="H28" s="89">
        <v>0</v>
      </c>
      <c r="I28" s="89">
        <v>0</v>
      </c>
      <c r="J28" s="89">
        <v>0</v>
      </c>
      <c r="K28" s="89">
        <v>0</v>
      </c>
      <c r="L28" s="89">
        <v>0</v>
      </c>
      <c r="M28" s="91">
        <v>0</v>
      </c>
      <c r="N28" s="120">
        <v>0</v>
      </c>
    </row>
    <row r="29" spans="1:14">
      <c r="A29" s="119"/>
      <c r="B29" s="98">
        <v>71035</v>
      </c>
      <c r="C29" s="98" t="s">
        <v>101</v>
      </c>
      <c r="D29" s="90">
        <v>140200</v>
      </c>
      <c r="E29" s="89">
        <f t="shared" si="11"/>
        <v>140200</v>
      </c>
      <c r="F29" s="89">
        <v>20900</v>
      </c>
      <c r="G29" s="90">
        <f t="shared" si="12"/>
        <v>119300</v>
      </c>
      <c r="H29" s="89">
        <v>0</v>
      </c>
      <c r="I29" s="90">
        <v>0</v>
      </c>
      <c r="J29" s="90">
        <v>0</v>
      </c>
      <c r="K29" s="90">
        <v>0</v>
      </c>
      <c r="L29" s="90">
        <v>0</v>
      </c>
      <c r="M29" s="91">
        <v>0</v>
      </c>
      <c r="N29" s="120">
        <v>0</v>
      </c>
    </row>
    <row r="30" spans="1:14" ht="13.5" thickBot="1">
      <c r="A30" s="107">
        <v>750</v>
      </c>
      <c r="B30" s="108"/>
      <c r="C30" s="108" t="s">
        <v>102</v>
      </c>
      <c r="D30" s="109">
        <f>SUM(D31:D35)</f>
        <v>3510010</v>
      </c>
      <c r="E30" s="109">
        <f>SUM(E31:E35)</f>
        <v>3409010</v>
      </c>
      <c r="F30" s="109">
        <f t="shared" ref="F30:L30" si="13">SUM(F31:F35)</f>
        <v>2221140</v>
      </c>
      <c r="G30" s="109">
        <f t="shared" si="13"/>
        <v>977370</v>
      </c>
      <c r="H30" s="109">
        <f t="shared" si="13"/>
        <v>0</v>
      </c>
      <c r="I30" s="109">
        <f t="shared" si="13"/>
        <v>210500</v>
      </c>
      <c r="J30" s="109">
        <f t="shared" si="13"/>
        <v>0</v>
      </c>
      <c r="K30" s="109">
        <f t="shared" si="13"/>
        <v>0</v>
      </c>
      <c r="L30" s="109">
        <f t="shared" si="13"/>
        <v>101000</v>
      </c>
      <c r="M30" s="110">
        <f>M31+M32+M33+M35</f>
        <v>101000</v>
      </c>
      <c r="N30" s="111">
        <f>N31+N32+N33+N35</f>
        <v>0</v>
      </c>
    </row>
    <row r="31" spans="1:14">
      <c r="A31" s="113"/>
      <c r="B31" s="88">
        <v>75011</v>
      </c>
      <c r="C31" s="88" t="s">
        <v>103</v>
      </c>
      <c r="D31" s="89">
        <v>85000</v>
      </c>
      <c r="E31" s="89">
        <f t="shared" ref="E31:E35" si="14">D31-L31</f>
        <v>85000</v>
      </c>
      <c r="F31" s="89">
        <v>78700</v>
      </c>
      <c r="G31" s="90">
        <f t="shared" ref="G31:G35" si="15">E31-F31-H31-I31-J31-K31</f>
        <v>6300</v>
      </c>
      <c r="H31" s="89">
        <v>0</v>
      </c>
      <c r="I31" s="89">
        <v>0</v>
      </c>
      <c r="J31" s="89">
        <v>0</v>
      </c>
      <c r="K31" s="89">
        <v>0</v>
      </c>
      <c r="L31" s="89">
        <v>0</v>
      </c>
      <c r="M31" s="91">
        <v>0</v>
      </c>
      <c r="N31" s="118">
        <v>0</v>
      </c>
    </row>
    <row r="32" spans="1:14">
      <c r="A32" s="113"/>
      <c r="B32" s="98">
        <v>75022</v>
      </c>
      <c r="C32" s="95" t="s">
        <v>104</v>
      </c>
      <c r="D32" s="90">
        <v>194600</v>
      </c>
      <c r="E32" s="89">
        <f t="shared" si="14"/>
        <v>194600</v>
      </c>
      <c r="F32" s="89">
        <v>0</v>
      </c>
      <c r="G32" s="90">
        <f t="shared" si="15"/>
        <v>24600</v>
      </c>
      <c r="H32" s="89">
        <v>0</v>
      </c>
      <c r="I32" s="89">
        <v>170000</v>
      </c>
      <c r="J32" s="89">
        <v>0</v>
      </c>
      <c r="K32" s="89">
        <v>0</v>
      </c>
      <c r="L32" s="89">
        <v>0</v>
      </c>
      <c r="M32" s="91">
        <v>0</v>
      </c>
      <c r="N32" s="120">
        <v>0</v>
      </c>
    </row>
    <row r="33" spans="1:14">
      <c r="A33" s="119"/>
      <c r="B33" s="98">
        <v>75023</v>
      </c>
      <c r="C33" s="95" t="s">
        <v>105</v>
      </c>
      <c r="D33" s="90">
        <v>2984010</v>
      </c>
      <c r="E33" s="89">
        <f t="shared" si="14"/>
        <v>2883010</v>
      </c>
      <c r="F33" s="89">
        <v>2141440</v>
      </c>
      <c r="G33" s="90">
        <f t="shared" si="15"/>
        <v>736070</v>
      </c>
      <c r="H33" s="89">
        <v>0</v>
      </c>
      <c r="I33" s="89">
        <v>5500</v>
      </c>
      <c r="J33" s="89">
        <v>0</v>
      </c>
      <c r="K33" s="89">
        <v>0</v>
      </c>
      <c r="L33" s="89">
        <v>101000</v>
      </c>
      <c r="M33" s="91">
        <v>101000</v>
      </c>
      <c r="N33" s="120">
        <v>0</v>
      </c>
    </row>
    <row r="34" spans="1:14">
      <c r="A34" s="121"/>
      <c r="B34" s="98">
        <v>75075</v>
      </c>
      <c r="C34" s="98" t="s">
        <v>106</v>
      </c>
      <c r="D34" s="90">
        <v>93700</v>
      </c>
      <c r="E34" s="89">
        <f t="shared" si="14"/>
        <v>93700</v>
      </c>
      <c r="F34" s="89">
        <v>1000</v>
      </c>
      <c r="G34" s="90">
        <f t="shared" si="15"/>
        <v>92700</v>
      </c>
      <c r="H34" s="89">
        <v>0</v>
      </c>
      <c r="I34" s="90">
        <v>0</v>
      </c>
      <c r="J34" s="90">
        <v>0</v>
      </c>
      <c r="K34" s="90">
        <v>0</v>
      </c>
      <c r="L34" s="90">
        <v>0</v>
      </c>
      <c r="M34" s="122">
        <v>0</v>
      </c>
      <c r="N34" s="120">
        <v>0</v>
      </c>
    </row>
    <row r="35" spans="1:14">
      <c r="A35" s="119"/>
      <c r="B35" s="98">
        <v>75095</v>
      </c>
      <c r="C35" s="98" t="s">
        <v>87</v>
      </c>
      <c r="D35" s="90">
        <v>152700</v>
      </c>
      <c r="E35" s="89">
        <f t="shared" si="14"/>
        <v>152700</v>
      </c>
      <c r="F35" s="89">
        <v>0</v>
      </c>
      <c r="G35" s="90">
        <f t="shared" si="15"/>
        <v>117700</v>
      </c>
      <c r="H35" s="89">
        <v>0</v>
      </c>
      <c r="I35" s="89">
        <v>35000</v>
      </c>
      <c r="J35" s="89">
        <v>0</v>
      </c>
      <c r="K35" s="89">
        <v>0</v>
      </c>
      <c r="L35" s="89">
        <v>0</v>
      </c>
      <c r="M35" s="91">
        <v>0</v>
      </c>
      <c r="N35" s="120">
        <v>0</v>
      </c>
    </row>
    <row r="36" spans="1:14" ht="34.5" thickBot="1">
      <c r="A36" s="107">
        <v>751</v>
      </c>
      <c r="B36" s="81"/>
      <c r="C36" s="123" t="s">
        <v>107</v>
      </c>
      <c r="D36" s="82">
        <f>D37+D38</f>
        <v>13578</v>
      </c>
      <c r="E36" s="82">
        <f t="shared" ref="E36:L36" si="16">E37+E38</f>
        <v>13578</v>
      </c>
      <c r="F36" s="82">
        <f t="shared" si="16"/>
        <v>1578</v>
      </c>
      <c r="G36" s="82">
        <f t="shared" si="16"/>
        <v>12000</v>
      </c>
      <c r="H36" s="82">
        <f t="shared" si="16"/>
        <v>0</v>
      </c>
      <c r="I36" s="82">
        <f t="shared" si="16"/>
        <v>0</v>
      </c>
      <c r="J36" s="82">
        <f t="shared" si="16"/>
        <v>0</v>
      </c>
      <c r="K36" s="82">
        <f t="shared" si="16"/>
        <v>0</v>
      </c>
      <c r="L36" s="82">
        <f t="shared" si="16"/>
        <v>0</v>
      </c>
      <c r="M36" s="84">
        <f>M37+M38</f>
        <v>0</v>
      </c>
      <c r="N36" s="85">
        <f>N37+N38</f>
        <v>0</v>
      </c>
    </row>
    <row r="37" spans="1:14" ht="22.5">
      <c r="A37" s="119"/>
      <c r="B37" s="88">
        <v>75101</v>
      </c>
      <c r="C37" s="124" t="s">
        <v>108</v>
      </c>
      <c r="D37" s="89">
        <v>1578</v>
      </c>
      <c r="E37" s="89">
        <f t="shared" ref="E37:E38" si="17">D37-L37</f>
        <v>1578</v>
      </c>
      <c r="F37" s="89">
        <f t="shared" ref="F37" si="18">E37-M37</f>
        <v>1578</v>
      </c>
      <c r="G37" s="90">
        <f t="shared" ref="G37:G38" si="19">E37-F37-H37-I37-J37-K37</f>
        <v>0</v>
      </c>
      <c r="H37" s="89">
        <v>0</v>
      </c>
      <c r="I37" s="89">
        <v>0</v>
      </c>
      <c r="J37" s="89">
        <v>0</v>
      </c>
      <c r="K37" s="89">
        <v>0</v>
      </c>
      <c r="L37" s="89">
        <v>0</v>
      </c>
      <c r="M37" s="91">
        <v>0</v>
      </c>
      <c r="N37" s="118">
        <v>0</v>
      </c>
    </row>
    <row r="38" spans="1:14">
      <c r="A38" s="113"/>
      <c r="B38" s="88">
        <v>75195</v>
      </c>
      <c r="C38" s="117" t="s">
        <v>87</v>
      </c>
      <c r="D38" s="89">
        <v>12000</v>
      </c>
      <c r="E38" s="89">
        <f t="shared" si="17"/>
        <v>12000</v>
      </c>
      <c r="F38" s="89">
        <v>0</v>
      </c>
      <c r="G38" s="90">
        <f t="shared" si="19"/>
        <v>12000</v>
      </c>
      <c r="H38" s="89">
        <v>0</v>
      </c>
      <c r="I38" s="89">
        <v>0</v>
      </c>
      <c r="J38" s="89">
        <v>0</v>
      </c>
      <c r="K38" s="89">
        <v>0</v>
      </c>
      <c r="L38" s="89">
        <v>0</v>
      </c>
      <c r="M38" s="91">
        <v>0</v>
      </c>
      <c r="N38" s="120">
        <v>0</v>
      </c>
    </row>
    <row r="39" spans="1:14" ht="23.25" thickBot="1">
      <c r="A39" s="112">
        <v>754</v>
      </c>
      <c r="B39" s="125"/>
      <c r="C39" s="123" t="s">
        <v>109</v>
      </c>
      <c r="D39" s="82">
        <f>SUM(D40:D44)</f>
        <v>3247500</v>
      </c>
      <c r="E39" s="82">
        <f>SUM(E40:E44)</f>
        <v>414500</v>
      </c>
      <c r="F39" s="82">
        <f t="shared" ref="F39:N39" si="20">SUM(F40:F44)</f>
        <v>28800</v>
      </c>
      <c r="G39" s="82">
        <f t="shared" si="20"/>
        <v>361700</v>
      </c>
      <c r="H39" s="82">
        <f t="shared" si="20"/>
        <v>0</v>
      </c>
      <c r="I39" s="82">
        <f t="shared" si="20"/>
        <v>24000</v>
      </c>
      <c r="J39" s="82">
        <f t="shared" si="20"/>
        <v>0</v>
      </c>
      <c r="K39" s="82">
        <f t="shared" si="20"/>
        <v>0</v>
      </c>
      <c r="L39" s="82">
        <f t="shared" si="20"/>
        <v>2833000</v>
      </c>
      <c r="M39" s="84">
        <f t="shared" si="20"/>
        <v>2833000</v>
      </c>
      <c r="N39" s="85">
        <f t="shared" si="20"/>
        <v>2743000</v>
      </c>
    </row>
    <row r="40" spans="1:14">
      <c r="A40" s="126"/>
      <c r="B40" s="88">
        <v>75405</v>
      </c>
      <c r="C40" s="88" t="s">
        <v>110</v>
      </c>
      <c r="D40" s="89">
        <v>10000</v>
      </c>
      <c r="E40" s="89">
        <f t="shared" ref="E40:E44" si="21">D40-L40</f>
        <v>10000</v>
      </c>
      <c r="F40" s="89">
        <v>0</v>
      </c>
      <c r="G40" s="90">
        <v>10000</v>
      </c>
      <c r="H40" s="89">
        <v>0</v>
      </c>
      <c r="I40" s="89">
        <v>0</v>
      </c>
      <c r="J40" s="89">
        <v>0</v>
      </c>
      <c r="K40" s="89">
        <v>0</v>
      </c>
      <c r="L40" s="89">
        <v>0</v>
      </c>
      <c r="M40" s="91">
        <v>0</v>
      </c>
      <c r="N40" s="118">
        <v>0</v>
      </c>
    </row>
    <row r="41" spans="1:14">
      <c r="A41" s="112"/>
      <c r="B41" s="98">
        <v>75406</v>
      </c>
      <c r="C41" s="98" t="s">
        <v>111</v>
      </c>
      <c r="D41" s="90">
        <v>8000</v>
      </c>
      <c r="E41" s="89">
        <f t="shared" si="21"/>
        <v>8000</v>
      </c>
      <c r="F41" s="89">
        <v>0</v>
      </c>
      <c r="G41" s="90">
        <v>8000</v>
      </c>
      <c r="H41" s="89">
        <v>0</v>
      </c>
      <c r="I41" s="89">
        <v>0</v>
      </c>
      <c r="J41" s="89">
        <v>0</v>
      </c>
      <c r="K41" s="89">
        <v>0</v>
      </c>
      <c r="L41" s="89">
        <v>0</v>
      </c>
      <c r="M41" s="91">
        <v>0</v>
      </c>
      <c r="N41" s="120">
        <v>0</v>
      </c>
    </row>
    <row r="42" spans="1:14">
      <c r="A42" s="113"/>
      <c r="B42" s="98">
        <v>75412</v>
      </c>
      <c r="C42" s="98" t="s">
        <v>112</v>
      </c>
      <c r="D42" s="90">
        <v>3114800</v>
      </c>
      <c r="E42" s="89">
        <f t="shared" si="21"/>
        <v>371800</v>
      </c>
      <c r="F42" s="89">
        <v>28800</v>
      </c>
      <c r="G42" s="90">
        <f>E42-F42-H42-I42-J42-K42</f>
        <v>319000</v>
      </c>
      <c r="H42" s="89">
        <v>0</v>
      </c>
      <c r="I42" s="89">
        <v>24000</v>
      </c>
      <c r="J42" s="89">
        <v>0</v>
      </c>
      <c r="K42" s="89">
        <v>0</v>
      </c>
      <c r="L42" s="89">
        <v>2743000</v>
      </c>
      <c r="M42" s="91">
        <v>2743000</v>
      </c>
      <c r="N42" s="127">
        <v>2743000</v>
      </c>
    </row>
    <row r="43" spans="1:14">
      <c r="A43" s="113"/>
      <c r="B43" s="98">
        <v>75414</v>
      </c>
      <c r="C43" s="98" t="s">
        <v>113</v>
      </c>
      <c r="D43" s="122">
        <v>9700</v>
      </c>
      <c r="E43" s="89">
        <f t="shared" si="21"/>
        <v>9700</v>
      </c>
      <c r="F43" s="128">
        <v>0</v>
      </c>
      <c r="G43" s="89">
        <v>9700</v>
      </c>
      <c r="H43" s="89">
        <v>0</v>
      </c>
      <c r="I43" s="89">
        <v>0</v>
      </c>
      <c r="J43" s="89">
        <v>0</v>
      </c>
      <c r="K43" s="89">
        <v>0</v>
      </c>
      <c r="L43" s="89">
        <v>0</v>
      </c>
      <c r="M43" s="91">
        <v>0</v>
      </c>
      <c r="N43" s="120">
        <v>0</v>
      </c>
    </row>
    <row r="44" spans="1:14">
      <c r="A44" s="119"/>
      <c r="B44" s="98">
        <v>75495</v>
      </c>
      <c r="C44" s="98" t="s">
        <v>87</v>
      </c>
      <c r="D44" s="122">
        <v>105000</v>
      </c>
      <c r="E44" s="89">
        <f t="shared" si="21"/>
        <v>15000</v>
      </c>
      <c r="F44" s="128">
        <v>0</v>
      </c>
      <c r="G44" s="90">
        <f>E44-F44-H44-I44-J44-K44</f>
        <v>15000</v>
      </c>
      <c r="H44" s="89">
        <v>0</v>
      </c>
      <c r="I44" s="89">
        <v>0</v>
      </c>
      <c r="J44" s="89">
        <v>0</v>
      </c>
      <c r="K44" s="89">
        <v>0</v>
      </c>
      <c r="L44" s="89">
        <v>90000</v>
      </c>
      <c r="M44" s="91">
        <v>90000</v>
      </c>
      <c r="N44" s="120">
        <v>0</v>
      </c>
    </row>
    <row r="45" spans="1:14" ht="45.75" thickBot="1">
      <c r="A45" s="129">
        <v>756</v>
      </c>
      <c r="B45" s="130"/>
      <c r="C45" s="131" t="s">
        <v>114</v>
      </c>
      <c r="D45" s="132">
        <f t="shared" ref="D45:N45" si="22">SUM(D46)</f>
        <v>71140</v>
      </c>
      <c r="E45" s="109">
        <f t="shared" si="22"/>
        <v>71140</v>
      </c>
      <c r="F45" s="132">
        <f t="shared" si="22"/>
        <v>41640</v>
      </c>
      <c r="G45" s="109">
        <f t="shared" si="22"/>
        <v>29000</v>
      </c>
      <c r="H45" s="132">
        <f t="shared" si="22"/>
        <v>0</v>
      </c>
      <c r="I45" s="109">
        <f t="shared" si="22"/>
        <v>500</v>
      </c>
      <c r="J45" s="132">
        <f t="shared" si="22"/>
        <v>0</v>
      </c>
      <c r="K45" s="109">
        <f t="shared" si="22"/>
        <v>0</v>
      </c>
      <c r="L45" s="132">
        <f t="shared" si="22"/>
        <v>0</v>
      </c>
      <c r="M45" s="110">
        <f t="shared" si="22"/>
        <v>0</v>
      </c>
      <c r="N45" s="111">
        <f t="shared" si="22"/>
        <v>0</v>
      </c>
    </row>
    <row r="46" spans="1:14" ht="22.5">
      <c r="A46" s="102"/>
      <c r="B46" s="133">
        <v>75647</v>
      </c>
      <c r="C46" s="124" t="s">
        <v>115</v>
      </c>
      <c r="D46" s="134">
        <v>71140</v>
      </c>
      <c r="E46" s="89">
        <f>D46-L46</f>
        <v>71140</v>
      </c>
      <c r="F46" s="135">
        <v>41640</v>
      </c>
      <c r="G46" s="90">
        <f>E46-F46-H46-I46-J46-K46</f>
        <v>29000</v>
      </c>
      <c r="H46" s="89">
        <v>0</v>
      </c>
      <c r="I46" s="105">
        <v>500</v>
      </c>
      <c r="J46" s="134">
        <v>0</v>
      </c>
      <c r="K46" s="105">
        <v>0</v>
      </c>
      <c r="L46" s="134">
        <v>0</v>
      </c>
      <c r="M46" s="91">
        <v>0</v>
      </c>
      <c r="N46" s="120">
        <v>0</v>
      </c>
    </row>
    <row r="47" spans="1:14" ht="13.5" thickBot="1">
      <c r="A47" s="107">
        <v>758</v>
      </c>
      <c r="B47" s="108"/>
      <c r="C47" s="108" t="s">
        <v>116</v>
      </c>
      <c r="D47" s="110">
        <f>SUM(D48:D48)</f>
        <v>1567204</v>
      </c>
      <c r="E47" s="109">
        <f>SUM(E48:E48)</f>
        <v>767204</v>
      </c>
      <c r="F47" s="132">
        <f>SUM(F48:F48)</f>
        <v>0</v>
      </c>
      <c r="G47" s="109">
        <f t="shared" ref="G47:K47" si="23">SUM(G48:G48)</f>
        <v>767204</v>
      </c>
      <c r="H47" s="132">
        <f t="shared" si="23"/>
        <v>0</v>
      </c>
      <c r="I47" s="110">
        <f t="shared" si="23"/>
        <v>0</v>
      </c>
      <c r="J47" s="110">
        <f t="shared" si="23"/>
        <v>0</v>
      </c>
      <c r="K47" s="110">
        <f t="shared" si="23"/>
        <v>0</v>
      </c>
      <c r="L47" s="132">
        <f>SUM(L48:L48)</f>
        <v>800000</v>
      </c>
      <c r="M47" s="110">
        <f>M48</f>
        <v>800000</v>
      </c>
      <c r="N47" s="111">
        <f>N48</f>
        <v>0</v>
      </c>
    </row>
    <row r="48" spans="1:14">
      <c r="A48" s="113"/>
      <c r="B48" s="88">
        <v>75818</v>
      </c>
      <c r="C48" s="88" t="s">
        <v>117</v>
      </c>
      <c r="D48" s="89">
        <v>1567204</v>
      </c>
      <c r="E48" s="89">
        <f t="shared" ref="E48" si="24">D48-L48</f>
        <v>767204</v>
      </c>
      <c r="F48" s="89">
        <v>0</v>
      </c>
      <c r="G48" s="89">
        <v>767204</v>
      </c>
      <c r="H48" s="89">
        <v>0</v>
      </c>
      <c r="I48" s="89">
        <v>0</v>
      </c>
      <c r="J48" s="89"/>
      <c r="K48" s="89">
        <v>0</v>
      </c>
      <c r="L48" s="89">
        <v>800000</v>
      </c>
      <c r="M48" s="91">
        <v>800000</v>
      </c>
      <c r="N48" s="118"/>
    </row>
    <row r="49" spans="1:14" ht="13.5" thickBot="1">
      <c r="A49" s="107">
        <v>801</v>
      </c>
      <c r="B49" s="108"/>
      <c r="C49" s="108" t="s">
        <v>118</v>
      </c>
      <c r="D49" s="109">
        <f>SUM(D50:D58)</f>
        <v>16652050</v>
      </c>
      <c r="E49" s="109">
        <f>SUM(E50:E58)</f>
        <v>11800550</v>
      </c>
      <c r="F49" s="109">
        <f t="shared" ref="F49:L49" si="25">SUM(F50:F58)</f>
        <v>7942550</v>
      </c>
      <c r="G49" s="109">
        <f t="shared" si="25"/>
        <v>2312070</v>
      </c>
      <c r="H49" s="109">
        <f t="shared" si="25"/>
        <v>1071000</v>
      </c>
      <c r="I49" s="109">
        <f t="shared" si="25"/>
        <v>474930</v>
      </c>
      <c r="J49" s="109">
        <f t="shared" si="25"/>
        <v>0</v>
      </c>
      <c r="K49" s="109">
        <f t="shared" si="25"/>
        <v>0</v>
      </c>
      <c r="L49" s="109">
        <f t="shared" si="25"/>
        <v>4851500</v>
      </c>
      <c r="M49" s="136">
        <f>SUM(M50:M58)</f>
        <v>4851500</v>
      </c>
      <c r="N49" s="137">
        <f>SUM(N50:N58)</f>
        <v>4115000</v>
      </c>
    </row>
    <row r="50" spans="1:14">
      <c r="A50" s="113"/>
      <c r="B50" s="88">
        <v>80101</v>
      </c>
      <c r="C50" s="88" t="s">
        <v>119</v>
      </c>
      <c r="D50" s="89">
        <v>6307270</v>
      </c>
      <c r="E50" s="89">
        <f t="shared" ref="E50:E58" si="26">D50-L50</f>
        <v>5599770</v>
      </c>
      <c r="F50" s="89">
        <v>4182200</v>
      </c>
      <c r="G50" s="90">
        <f t="shared" ref="G50:G58" si="27">E50-F50-H50-I50-J50-K50</f>
        <v>1158770</v>
      </c>
      <c r="H50" s="89">
        <v>0</v>
      </c>
      <c r="I50" s="89">
        <v>258800</v>
      </c>
      <c r="J50" s="89">
        <v>0</v>
      </c>
      <c r="K50" s="89">
        <v>0</v>
      </c>
      <c r="L50" s="89">
        <v>707500</v>
      </c>
      <c r="M50" s="91">
        <v>707500</v>
      </c>
      <c r="N50" s="118">
        <v>0</v>
      </c>
    </row>
    <row r="51" spans="1:14" ht="22.5">
      <c r="A51" s="113"/>
      <c r="B51" s="98">
        <v>80103</v>
      </c>
      <c r="C51" s="95" t="s">
        <v>120</v>
      </c>
      <c r="D51" s="90">
        <v>411460</v>
      </c>
      <c r="E51" s="89">
        <f t="shared" si="26"/>
        <v>411460</v>
      </c>
      <c r="F51" s="89">
        <v>369000</v>
      </c>
      <c r="G51" s="90">
        <f t="shared" si="27"/>
        <v>18440</v>
      </c>
      <c r="H51" s="89">
        <v>0</v>
      </c>
      <c r="I51" s="89">
        <v>24020</v>
      </c>
      <c r="J51" s="89">
        <v>0</v>
      </c>
      <c r="K51" s="89">
        <v>0</v>
      </c>
      <c r="L51" s="89">
        <v>0</v>
      </c>
      <c r="M51" s="91">
        <v>0</v>
      </c>
      <c r="N51" s="120">
        <v>0</v>
      </c>
    </row>
    <row r="52" spans="1:14">
      <c r="A52" s="113"/>
      <c r="B52" s="98">
        <v>80104</v>
      </c>
      <c r="C52" s="98" t="s">
        <v>121</v>
      </c>
      <c r="D52" s="90">
        <v>1804400</v>
      </c>
      <c r="E52" s="89">
        <f t="shared" si="26"/>
        <v>1804400</v>
      </c>
      <c r="F52" s="89">
        <v>570100</v>
      </c>
      <c r="G52" s="90">
        <f t="shared" si="27"/>
        <v>122000</v>
      </c>
      <c r="H52" s="89">
        <v>1071000</v>
      </c>
      <c r="I52" s="90">
        <v>41300</v>
      </c>
      <c r="J52" s="90">
        <v>0</v>
      </c>
      <c r="K52" s="89">
        <v>0</v>
      </c>
      <c r="L52" s="138">
        <v>0</v>
      </c>
      <c r="M52" s="139">
        <v>0</v>
      </c>
      <c r="N52" s="120">
        <v>0</v>
      </c>
    </row>
    <row r="53" spans="1:14">
      <c r="A53" s="113"/>
      <c r="B53" s="98">
        <v>80110</v>
      </c>
      <c r="C53" s="98" t="s">
        <v>122</v>
      </c>
      <c r="D53" s="90">
        <v>6781620</v>
      </c>
      <c r="E53" s="89">
        <f t="shared" si="26"/>
        <v>2654620</v>
      </c>
      <c r="F53" s="89">
        <v>2158650</v>
      </c>
      <c r="G53" s="90">
        <v>351370</v>
      </c>
      <c r="H53" s="89">
        <v>0</v>
      </c>
      <c r="I53" s="89">
        <v>144600</v>
      </c>
      <c r="J53" s="89">
        <v>0</v>
      </c>
      <c r="K53" s="89">
        <v>0</v>
      </c>
      <c r="L53" s="89">
        <v>4127000</v>
      </c>
      <c r="M53" s="91">
        <v>4127000</v>
      </c>
      <c r="N53" s="127">
        <v>4115000</v>
      </c>
    </row>
    <row r="54" spans="1:14">
      <c r="A54" s="113"/>
      <c r="B54" s="98">
        <v>80113</v>
      </c>
      <c r="C54" s="98" t="s">
        <v>123</v>
      </c>
      <c r="D54" s="90">
        <v>654120</v>
      </c>
      <c r="E54" s="89">
        <f t="shared" si="26"/>
        <v>654120</v>
      </c>
      <c r="F54" s="89">
        <v>125560</v>
      </c>
      <c r="G54" s="90">
        <f t="shared" si="27"/>
        <v>527750</v>
      </c>
      <c r="H54" s="89">
        <v>0</v>
      </c>
      <c r="I54" s="89">
        <v>810</v>
      </c>
      <c r="J54" s="89">
        <v>0</v>
      </c>
      <c r="K54" s="89">
        <v>0</v>
      </c>
      <c r="L54" s="89">
        <v>0</v>
      </c>
      <c r="M54" s="91">
        <v>0</v>
      </c>
      <c r="N54" s="120">
        <v>0</v>
      </c>
    </row>
    <row r="55" spans="1:14" ht="22.5">
      <c r="A55" s="113"/>
      <c r="B55" s="98">
        <v>80114</v>
      </c>
      <c r="C55" s="95" t="s">
        <v>124</v>
      </c>
      <c r="D55" s="90">
        <v>266280</v>
      </c>
      <c r="E55" s="89">
        <f t="shared" si="26"/>
        <v>261280</v>
      </c>
      <c r="F55" s="89">
        <v>232170</v>
      </c>
      <c r="G55" s="90">
        <f t="shared" si="27"/>
        <v>28510</v>
      </c>
      <c r="H55" s="89">
        <v>0</v>
      </c>
      <c r="I55" s="90">
        <v>600</v>
      </c>
      <c r="J55" s="90">
        <v>0</v>
      </c>
      <c r="K55" s="89">
        <v>0</v>
      </c>
      <c r="L55" s="90">
        <v>5000</v>
      </c>
      <c r="M55" s="122">
        <v>5000</v>
      </c>
      <c r="N55" s="120">
        <v>0</v>
      </c>
    </row>
    <row r="56" spans="1:14">
      <c r="A56" s="113"/>
      <c r="B56" s="140">
        <v>80146</v>
      </c>
      <c r="C56" s="98" t="s">
        <v>125</v>
      </c>
      <c r="D56" s="90">
        <v>47030</v>
      </c>
      <c r="E56" s="89">
        <f t="shared" si="26"/>
        <v>47030</v>
      </c>
      <c r="F56" s="89"/>
      <c r="G56" s="90">
        <f t="shared" si="27"/>
        <v>47030</v>
      </c>
      <c r="H56" s="89">
        <v>0</v>
      </c>
      <c r="I56" s="89"/>
      <c r="J56" s="89">
        <v>0</v>
      </c>
      <c r="K56" s="89">
        <v>0</v>
      </c>
      <c r="L56" s="89">
        <v>0</v>
      </c>
      <c r="M56" s="91">
        <v>0</v>
      </c>
      <c r="N56" s="120">
        <v>0</v>
      </c>
    </row>
    <row r="57" spans="1:14">
      <c r="A57" s="113"/>
      <c r="B57" s="140">
        <v>80148</v>
      </c>
      <c r="C57" s="98" t="s">
        <v>126</v>
      </c>
      <c r="D57" s="90">
        <v>261100</v>
      </c>
      <c r="E57" s="89">
        <f t="shared" si="26"/>
        <v>249100</v>
      </c>
      <c r="F57" s="89">
        <v>186100</v>
      </c>
      <c r="G57" s="90">
        <f t="shared" si="27"/>
        <v>58200</v>
      </c>
      <c r="H57" s="89">
        <v>0</v>
      </c>
      <c r="I57" s="89">
        <v>4800</v>
      </c>
      <c r="J57" s="89">
        <v>0</v>
      </c>
      <c r="K57" s="89">
        <v>0</v>
      </c>
      <c r="L57" s="89">
        <v>12000</v>
      </c>
      <c r="M57" s="91">
        <v>12000</v>
      </c>
      <c r="N57" s="120">
        <v>0</v>
      </c>
    </row>
    <row r="58" spans="1:14">
      <c r="A58" s="119"/>
      <c r="B58" s="98">
        <v>80195</v>
      </c>
      <c r="C58" s="98" t="s">
        <v>87</v>
      </c>
      <c r="D58" s="90">
        <v>118770</v>
      </c>
      <c r="E58" s="89">
        <f t="shared" si="26"/>
        <v>118770</v>
      </c>
      <c r="F58" s="89">
        <v>118770</v>
      </c>
      <c r="G58" s="90">
        <f t="shared" si="27"/>
        <v>0</v>
      </c>
      <c r="H58" s="89">
        <v>0</v>
      </c>
      <c r="I58" s="89">
        <v>0</v>
      </c>
      <c r="J58" s="89">
        <v>0</v>
      </c>
      <c r="K58" s="89">
        <v>0</v>
      </c>
      <c r="L58" s="89">
        <v>0</v>
      </c>
      <c r="M58" s="91">
        <v>0</v>
      </c>
      <c r="N58" s="120">
        <v>0</v>
      </c>
    </row>
    <row r="59" spans="1:14" ht="13.5" thickBot="1">
      <c r="A59" s="107">
        <v>851</v>
      </c>
      <c r="B59" s="108"/>
      <c r="C59" s="108" t="s">
        <v>127</v>
      </c>
      <c r="D59" s="109">
        <f t="shared" ref="D59:L59" si="28">SUM(D60:D63)</f>
        <v>663900</v>
      </c>
      <c r="E59" s="109">
        <f t="shared" si="28"/>
        <v>663900</v>
      </c>
      <c r="F59" s="109">
        <f t="shared" si="28"/>
        <v>133620</v>
      </c>
      <c r="G59" s="109">
        <f t="shared" si="28"/>
        <v>349680</v>
      </c>
      <c r="H59" s="109">
        <f t="shared" si="28"/>
        <v>180600</v>
      </c>
      <c r="I59" s="109">
        <f t="shared" si="28"/>
        <v>0</v>
      </c>
      <c r="J59" s="109">
        <f t="shared" si="28"/>
        <v>0</v>
      </c>
      <c r="K59" s="109">
        <f t="shared" si="28"/>
        <v>0</v>
      </c>
      <c r="L59" s="109">
        <f t="shared" si="28"/>
        <v>0</v>
      </c>
      <c r="M59" s="110">
        <f>M60+M62</f>
        <v>0</v>
      </c>
      <c r="N59" s="110">
        <f>N60+N62</f>
        <v>0</v>
      </c>
    </row>
    <row r="60" spans="1:14">
      <c r="A60" s="116"/>
      <c r="B60" s="104">
        <v>85121</v>
      </c>
      <c r="C60" s="104" t="s">
        <v>128</v>
      </c>
      <c r="D60" s="105">
        <v>141100</v>
      </c>
      <c r="E60" s="89">
        <f t="shared" ref="E60:E63" si="29">D60-L60</f>
        <v>141100</v>
      </c>
      <c r="F60" s="89">
        <v>0</v>
      </c>
      <c r="G60" s="90">
        <f t="shared" ref="G60:G63" si="30">E60-F60-H60-I60-J60-K60</f>
        <v>141100</v>
      </c>
      <c r="H60" s="89">
        <v>0</v>
      </c>
      <c r="I60" s="105">
        <v>0</v>
      </c>
      <c r="J60" s="105">
        <v>0</v>
      </c>
      <c r="K60" s="89">
        <v>0</v>
      </c>
      <c r="L60" s="105">
        <v>0</v>
      </c>
      <c r="M60" s="114">
        <v>0</v>
      </c>
      <c r="N60" s="118">
        <v>0</v>
      </c>
    </row>
    <row r="61" spans="1:14">
      <c r="A61" s="113"/>
      <c r="B61" s="98">
        <v>85153</v>
      </c>
      <c r="C61" s="98" t="s">
        <v>129</v>
      </c>
      <c r="D61" s="90">
        <v>13800</v>
      </c>
      <c r="E61" s="89">
        <f t="shared" si="29"/>
        <v>13800</v>
      </c>
      <c r="F61" s="89">
        <v>0</v>
      </c>
      <c r="G61" s="90">
        <f t="shared" si="30"/>
        <v>13800</v>
      </c>
      <c r="H61" s="89">
        <v>0</v>
      </c>
      <c r="I61" s="89">
        <v>0</v>
      </c>
      <c r="J61" s="89">
        <v>0</v>
      </c>
      <c r="K61" s="89">
        <v>0</v>
      </c>
      <c r="L61" s="89">
        <v>0</v>
      </c>
      <c r="M61" s="91">
        <v>0</v>
      </c>
      <c r="N61" s="120">
        <v>0</v>
      </c>
    </row>
    <row r="62" spans="1:14">
      <c r="A62" s="113"/>
      <c r="B62" s="98">
        <v>85154</v>
      </c>
      <c r="C62" s="98" t="s">
        <v>130</v>
      </c>
      <c r="D62" s="90">
        <v>486200</v>
      </c>
      <c r="E62" s="89">
        <f t="shared" si="29"/>
        <v>486200</v>
      </c>
      <c r="F62" s="89">
        <v>133620</v>
      </c>
      <c r="G62" s="90">
        <f t="shared" si="30"/>
        <v>186980</v>
      </c>
      <c r="H62" s="89">
        <v>165600</v>
      </c>
      <c r="I62" s="90"/>
      <c r="J62" s="89">
        <v>0</v>
      </c>
      <c r="K62" s="89">
        <v>0</v>
      </c>
      <c r="L62" s="89">
        <v>0</v>
      </c>
      <c r="M62" s="91">
        <v>0</v>
      </c>
      <c r="N62" s="120">
        <v>0</v>
      </c>
    </row>
    <row r="63" spans="1:14">
      <c r="A63" s="119"/>
      <c r="B63" s="98">
        <v>85195</v>
      </c>
      <c r="C63" s="98" t="s">
        <v>87</v>
      </c>
      <c r="D63" s="90">
        <v>22800</v>
      </c>
      <c r="E63" s="89">
        <f t="shared" si="29"/>
        <v>22800</v>
      </c>
      <c r="F63" s="89"/>
      <c r="G63" s="90">
        <f t="shared" si="30"/>
        <v>7800</v>
      </c>
      <c r="H63" s="89">
        <v>15000</v>
      </c>
      <c r="I63" s="90"/>
      <c r="J63" s="89">
        <v>0</v>
      </c>
      <c r="K63" s="89">
        <v>0</v>
      </c>
      <c r="L63" s="89">
        <v>0</v>
      </c>
      <c r="M63" s="91">
        <v>0</v>
      </c>
      <c r="N63" s="120">
        <v>0</v>
      </c>
    </row>
    <row r="64" spans="1:14" ht="13.5" thickBot="1">
      <c r="A64" s="107">
        <v>852</v>
      </c>
      <c r="B64" s="108"/>
      <c r="C64" s="108" t="s">
        <v>131</v>
      </c>
      <c r="D64" s="109">
        <f t="shared" ref="D64:N64" si="31">SUM(D65:D72)</f>
        <v>3998251</v>
      </c>
      <c r="E64" s="109">
        <f t="shared" si="31"/>
        <v>3992751</v>
      </c>
      <c r="F64" s="109">
        <f t="shared" si="31"/>
        <v>771523</v>
      </c>
      <c r="G64" s="109">
        <f t="shared" si="31"/>
        <v>263487</v>
      </c>
      <c r="H64" s="109">
        <f t="shared" si="31"/>
        <v>15500</v>
      </c>
      <c r="I64" s="109">
        <f t="shared" si="31"/>
        <v>2942241</v>
      </c>
      <c r="J64" s="109">
        <f t="shared" si="31"/>
        <v>0</v>
      </c>
      <c r="K64" s="109">
        <f t="shared" si="31"/>
        <v>0</v>
      </c>
      <c r="L64" s="109">
        <f t="shared" si="31"/>
        <v>5500</v>
      </c>
      <c r="M64" s="110">
        <f t="shared" si="31"/>
        <v>5500</v>
      </c>
      <c r="N64" s="111">
        <f t="shared" si="31"/>
        <v>0</v>
      </c>
    </row>
    <row r="65" spans="1:14" ht="45">
      <c r="A65" s="112"/>
      <c r="B65" s="98">
        <v>85212</v>
      </c>
      <c r="C65" s="95" t="s">
        <v>191</v>
      </c>
      <c r="D65" s="90">
        <v>2172592</v>
      </c>
      <c r="E65" s="89">
        <f t="shared" ref="E65:E72" si="32">D65-L65</f>
        <v>2172592</v>
      </c>
      <c r="F65" s="89">
        <v>111331</v>
      </c>
      <c r="G65" s="90">
        <f t="shared" ref="G65:G72" si="33">E65-F65-H65-I65-J65-K65</f>
        <v>61655</v>
      </c>
      <c r="H65" s="89">
        <v>0</v>
      </c>
      <c r="I65" s="89">
        <v>1999606</v>
      </c>
      <c r="J65" s="89">
        <v>0</v>
      </c>
      <c r="K65" s="89">
        <v>0</v>
      </c>
      <c r="L65" s="89">
        <v>0</v>
      </c>
      <c r="M65" s="91">
        <v>0</v>
      </c>
      <c r="N65" s="141">
        <v>0</v>
      </c>
    </row>
    <row r="66" spans="1:14" ht="67.5">
      <c r="A66" s="112"/>
      <c r="B66" s="98">
        <v>85213</v>
      </c>
      <c r="C66" s="95" t="s">
        <v>192</v>
      </c>
      <c r="D66" s="90">
        <v>36000</v>
      </c>
      <c r="E66" s="89">
        <f t="shared" si="32"/>
        <v>36000</v>
      </c>
      <c r="F66" s="89">
        <v>36000</v>
      </c>
      <c r="G66" s="90">
        <f t="shared" si="33"/>
        <v>0</v>
      </c>
      <c r="H66" s="89">
        <v>0</v>
      </c>
      <c r="I66" s="89">
        <v>0</v>
      </c>
      <c r="J66" s="89">
        <v>0</v>
      </c>
      <c r="K66" s="89">
        <v>0</v>
      </c>
      <c r="L66" s="89">
        <v>0</v>
      </c>
      <c r="M66" s="91">
        <v>0</v>
      </c>
      <c r="N66" s="142">
        <v>0</v>
      </c>
    </row>
    <row r="67" spans="1:14" ht="22.5">
      <c r="A67" s="112"/>
      <c r="B67" s="98">
        <v>85214</v>
      </c>
      <c r="C67" s="95" t="s">
        <v>132</v>
      </c>
      <c r="D67" s="90">
        <v>240000</v>
      </c>
      <c r="E67" s="89">
        <f t="shared" si="32"/>
        <v>240000</v>
      </c>
      <c r="F67" s="89">
        <v>0</v>
      </c>
      <c r="G67" s="90">
        <f t="shared" si="33"/>
        <v>0</v>
      </c>
      <c r="H67" s="89">
        <v>0</v>
      </c>
      <c r="I67" s="89">
        <v>240000</v>
      </c>
      <c r="J67" s="89"/>
      <c r="K67" s="89">
        <v>0</v>
      </c>
      <c r="L67" s="89">
        <v>0</v>
      </c>
      <c r="M67" s="91">
        <v>0</v>
      </c>
      <c r="N67" s="120">
        <v>0</v>
      </c>
    </row>
    <row r="68" spans="1:14">
      <c r="A68" s="113"/>
      <c r="B68" s="98">
        <v>85215</v>
      </c>
      <c r="C68" s="98" t="s">
        <v>133</v>
      </c>
      <c r="D68" s="90">
        <v>250635</v>
      </c>
      <c r="E68" s="89">
        <f t="shared" si="32"/>
        <v>250635</v>
      </c>
      <c r="F68" s="89">
        <v>0</v>
      </c>
      <c r="G68" s="90">
        <f t="shared" si="33"/>
        <v>0</v>
      </c>
      <c r="H68" s="89"/>
      <c r="I68" s="89">
        <v>250635</v>
      </c>
      <c r="J68" s="89">
        <v>0</v>
      </c>
      <c r="K68" s="89">
        <v>0</v>
      </c>
      <c r="L68" s="89">
        <v>0</v>
      </c>
      <c r="M68" s="91">
        <v>0</v>
      </c>
      <c r="N68" s="120">
        <v>0</v>
      </c>
    </row>
    <row r="69" spans="1:14">
      <c r="A69" s="113"/>
      <c r="B69" s="98">
        <v>85216</v>
      </c>
      <c r="C69" s="98" t="s">
        <v>134</v>
      </c>
      <c r="D69" s="90">
        <v>259000</v>
      </c>
      <c r="E69" s="89">
        <f t="shared" si="32"/>
        <v>259000</v>
      </c>
      <c r="F69" s="89">
        <v>0</v>
      </c>
      <c r="G69" s="90">
        <f t="shared" si="33"/>
        <v>0</v>
      </c>
      <c r="H69" s="89"/>
      <c r="I69" s="89">
        <v>259000</v>
      </c>
      <c r="J69" s="89">
        <v>0</v>
      </c>
      <c r="K69" s="89">
        <v>0</v>
      </c>
      <c r="L69" s="89">
        <v>0</v>
      </c>
      <c r="M69" s="91">
        <v>0</v>
      </c>
      <c r="N69" s="120">
        <v>0</v>
      </c>
    </row>
    <row r="70" spans="1:14">
      <c r="A70" s="113"/>
      <c r="B70" s="98">
        <v>85219</v>
      </c>
      <c r="C70" s="98" t="s">
        <v>135</v>
      </c>
      <c r="D70" s="90">
        <v>542450</v>
      </c>
      <c r="E70" s="89">
        <f t="shared" si="32"/>
        <v>536950</v>
      </c>
      <c r="F70" s="89">
        <v>438437</v>
      </c>
      <c r="G70" s="90">
        <f t="shared" si="33"/>
        <v>94513</v>
      </c>
      <c r="H70" s="89">
        <v>0</v>
      </c>
      <c r="I70" s="90">
        <v>4000</v>
      </c>
      <c r="J70" s="90">
        <v>0</v>
      </c>
      <c r="K70" s="90">
        <v>0</v>
      </c>
      <c r="L70" s="138">
        <v>5500</v>
      </c>
      <c r="M70" s="139">
        <v>5500</v>
      </c>
      <c r="N70" s="120">
        <v>0</v>
      </c>
    </row>
    <row r="71" spans="1:14" ht="22.5">
      <c r="A71" s="113"/>
      <c r="B71" s="98">
        <v>85228</v>
      </c>
      <c r="C71" s="95" t="s">
        <v>136</v>
      </c>
      <c r="D71" s="90">
        <v>162214</v>
      </c>
      <c r="E71" s="89">
        <f t="shared" si="32"/>
        <v>162214</v>
      </c>
      <c r="F71" s="89">
        <v>61970</v>
      </c>
      <c r="G71" s="90">
        <f t="shared" si="33"/>
        <v>100244</v>
      </c>
      <c r="H71" s="89">
        <v>0</v>
      </c>
      <c r="I71" s="89">
        <v>0</v>
      </c>
      <c r="J71" s="89">
        <v>0</v>
      </c>
      <c r="K71" s="89">
        <v>0</v>
      </c>
      <c r="L71" s="89">
        <v>0</v>
      </c>
      <c r="M71" s="91">
        <v>0</v>
      </c>
      <c r="N71" s="120">
        <v>0</v>
      </c>
    </row>
    <row r="72" spans="1:14">
      <c r="A72" s="119"/>
      <c r="B72" s="98">
        <v>85295</v>
      </c>
      <c r="C72" s="98" t="s">
        <v>87</v>
      </c>
      <c r="D72" s="90">
        <v>335360</v>
      </c>
      <c r="E72" s="89">
        <f t="shared" si="32"/>
        <v>335360</v>
      </c>
      <c r="F72" s="89">
        <v>123785</v>
      </c>
      <c r="G72" s="90">
        <f t="shared" si="33"/>
        <v>7075</v>
      </c>
      <c r="H72" s="89">
        <v>15500</v>
      </c>
      <c r="I72" s="89">
        <v>189000</v>
      </c>
      <c r="J72" s="89">
        <v>0</v>
      </c>
      <c r="K72" s="89">
        <v>0</v>
      </c>
      <c r="L72" s="89">
        <v>0</v>
      </c>
      <c r="M72" s="91">
        <v>0</v>
      </c>
      <c r="N72" s="120">
        <v>0</v>
      </c>
    </row>
    <row r="73" spans="1:14" ht="23.25" thickBot="1">
      <c r="A73" s="129">
        <v>853</v>
      </c>
      <c r="B73" s="108"/>
      <c r="C73" s="131" t="s">
        <v>137</v>
      </c>
      <c r="D73" s="109">
        <f t="shared" ref="D73:M73" si="34">D74</f>
        <v>332498</v>
      </c>
      <c r="E73" s="109">
        <f t="shared" si="34"/>
        <v>332498</v>
      </c>
      <c r="F73" s="109">
        <f t="shared" si="34"/>
        <v>315198</v>
      </c>
      <c r="G73" s="109">
        <f t="shared" si="34"/>
        <v>15300</v>
      </c>
      <c r="H73" s="109">
        <f t="shared" si="34"/>
        <v>0</v>
      </c>
      <c r="I73" s="109">
        <f t="shared" si="34"/>
        <v>2000</v>
      </c>
      <c r="J73" s="109">
        <f t="shared" si="34"/>
        <v>0</v>
      </c>
      <c r="K73" s="109">
        <f t="shared" si="34"/>
        <v>0</v>
      </c>
      <c r="L73" s="109">
        <f t="shared" si="34"/>
        <v>0</v>
      </c>
      <c r="M73" s="110">
        <f t="shared" si="34"/>
        <v>0</v>
      </c>
      <c r="N73" s="143">
        <v>0</v>
      </c>
    </row>
    <row r="74" spans="1:14">
      <c r="A74" s="113"/>
      <c r="B74" s="144">
        <v>85395</v>
      </c>
      <c r="C74" s="144" t="s">
        <v>87</v>
      </c>
      <c r="D74" s="145">
        <v>332498</v>
      </c>
      <c r="E74" s="89">
        <f>D74-L74</f>
        <v>332498</v>
      </c>
      <c r="F74" s="89">
        <v>315198</v>
      </c>
      <c r="G74" s="90">
        <f>E74-F74-H74-I74-J74-K74</f>
        <v>15300</v>
      </c>
      <c r="H74" s="89"/>
      <c r="I74" s="89">
        <v>2000</v>
      </c>
      <c r="J74" s="89"/>
      <c r="K74" s="89"/>
      <c r="L74" s="89">
        <v>0</v>
      </c>
      <c r="M74" s="91">
        <v>0</v>
      </c>
      <c r="N74" s="118">
        <v>0</v>
      </c>
    </row>
    <row r="75" spans="1:14" ht="13.5" thickBot="1">
      <c r="A75" s="107">
        <v>854</v>
      </c>
      <c r="B75" s="108"/>
      <c r="C75" s="108" t="s">
        <v>138</v>
      </c>
      <c r="D75" s="109">
        <f>SUM(D76:D77)</f>
        <v>66070</v>
      </c>
      <c r="E75" s="109">
        <f>SUM(E76:E77)</f>
        <v>66070</v>
      </c>
      <c r="F75" s="109">
        <f t="shared" ref="F75:K75" si="35">SUM(F76:F77)</f>
        <v>0</v>
      </c>
      <c r="G75" s="109">
        <f t="shared" si="35"/>
        <v>200</v>
      </c>
      <c r="H75" s="109">
        <f t="shared" si="35"/>
        <v>0</v>
      </c>
      <c r="I75" s="109">
        <f t="shared" si="35"/>
        <v>65870</v>
      </c>
      <c r="J75" s="109">
        <f t="shared" si="35"/>
        <v>0</v>
      </c>
      <c r="K75" s="109">
        <f t="shared" si="35"/>
        <v>0</v>
      </c>
      <c r="L75" s="146">
        <v>0</v>
      </c>
      <c r="M75" s="110">
        <f>SUM(M76:M77)</f>
        <v>0</v>
      </c>
      <c r="N75" s="143">
        <v>0</v>
      </c>
    </row>
    <row r="76" spans="1:14">
      <c r="A76" s="113"/>
      <c r="B76" s="98">
        <v>85415</v>
      </c>
      <c r="C76" s="98" t="s">
        <v>139</v>
      </c>
      <c r="D76" s="90">
        <v>65870</v>
      </c>
      <c r="E76" s="89">
        <f t="shared" ref="E76:E77" si="36">D76-L76</f>
        <v>65870</v>
      </c>
      <c r="F76" s="89">
        <v>0</v>
      </c>
      <c r="G76" s="90">
        <f t="shared" ref="G76:G77" si="37">E76-F76-H76-I76-J76-K76</f>
        <v>0</v>
      </c>
      <c r="H76" s="89">
        <v>0</v>
      </c>
      <c r="I76" s="90">
        <v>65870</v>
      </c>
      <c r="J76" s="90">
        <v>0</v>
      </c>
      <c r="K76" s="89">
        <v>0</v>
      </c>
      <c r="L76" s="90">
        <v>0</v>
      </c>
      <c r="M76" s="91">
        <v>0</v>
      </c>
      <c r="N76" s="118">
        <v>0</v>
      </c>
    </row>
    <row r="77" spans="1:14">
      <c r="A77" s="119"/>
      <c r="B77" s="98">
        <v>85495</v>
      </c>
      <c r="C77" s="98" t="s">
        <v>87</v>
      </c>
      <c r="D77" s="90">
        <v>200</v>
      </c>
      <c r="E77" s="89">
        <f t="shared" si="36"/>
        <v>200</v>
      </c>
      <c r="F77" s="89">
        <v>0</v>
      </c>
      <c r="G77" s="90">
        <f t="shared" si="37"/>
        <v>200</v>
      </c>
      <c r="H77" s="89">
        <v>0</v>
      </c>
      <c r="I77" s="90">
        <v>0</v>
      </c>
      <c r="J77" s="90">
        <v>0</v>
      </c>
      <c r="K77" s="89">
        <v>0</v>
      </c>
      <c r="L77" s="90">
        <v>0</v>
      </c>
      <c r="M77" s="91">
        <v>0</v>
      </c>
      <c r="N77" s="120">
        <v>0</v>
      </c>
    </row>
    <row r="78" spans="1:14" ht="23.25" thickBot="1">
      <c r="A78" s="129">
        <v>900</v>
      </c>
      <c r="B78" s="108"/>
      <c r="C78" s="131" t="s">
        <v>140</v>
      </c>
      <c r="D78" s="109">
        <f>SUM(D79:D86)</f>
        <v>3275700</v>
      </c>
      <c r="E78" s="109">
        <f>SUM(E79:E86)</f>
        <v>1675200</v>
      </c>
      <c r="F78" s="109">
        <f t="shared" ref="F78:L78" si="38">SUM(F79:F86)</f>
        <v>0</v>
      </c>
      <c r="G78" s="109">
        <f t="shared" si="38"/>
        <v>1675200</v>
      </c>
      <c r="H78" s="109">
        <f t="shared" si="38"/>
        <v>0</v>
      </c>
      <c r="I78" s="109">
        <f t="shared" si="38"/>
        <v>0</v>
      </c>
      <c r="J78" s="109">
        <f t="shared" si="38"/>
        <v>0</v>
      </c>
      <c r="K78" s="109">
        <f t="shared" si="38"/>
        <v>0</v>
      </c>
      <c r="L78" s="109">
        <f t="shared" si="38"/>
        <v>1600500</v>
      </c>
      <c r="M78" s="110">
        <f>SUM( M79:M86)</f>
        <v>1600500</v>
      </c>
      <c r="N78" s="111">
        <f>SUM( N79:N86)</f>
        <v>66000</v>
      </c>
    </row>
    <row r="79" spans="1:14">
      <c r="A79" s="113"/>
      <c r="B79" s="88">
        <v>90001</v>
      </c>
      <c r="C79" s="88" t="s">
        <v>141</v>
      </c>
      <c r="D79" s="89">
        <v>3000</v>
      </c>
      <c r="E79" s="89">
        <f t="shared" ref="E79:E86" si="39">D79-L79</f>
        <v>3000</v>
      </c>
      <c r="F79" s="89">
        <v>0</v>
      </c>
      <c r="G79" s="90">
        <f t="shared" ref="G79:G86" si="40">E79-F79-H79-I79-J79-K79</f>
        <v>3000</v>
      </c>
      <c r="H79" s="89">
        <v>0</v>
      </c>
      <c r="I79" s="89">
        <v>0</v>
      </c>
      <c r="J79" s="89">
        <v>0</v>
      </c>
      <c r="K79" s="89">
        <v>0</v>
      </c>
      <c r="L79" s="89">
        <v>0</v>
      </c>
      <c r="M79" s="91">
        <v>0</v>
      </c>
      <c r="N79" s="118">
        <v>0</v>
      </c>
    </row>
    <row r="80" spans="1:14">
      <c r="A80" s="113"/>
      <c r="B80" s="88">
        <v>90002</v>
      </c>
      <c r="C80" s="88" t="s">
        <v>142</v>
      </c>
      <c r="D80" s="89">
        <v>498700</v>
      </c>
      <c r="E80" s="89">
        <f t="shared" si="39"/>
        <v>498700</v>
      </c>
      <c r="F80" s="89"/>
      <c r="G80" s="90">
        <f t="shared" si="40"/>
        <v>498700</v>
      </c>
      <c r="H80" s="89">
        <v>0</v>
      </c>
      <c r="I80" s="89"/>
      <c r="J80" s="89">
        <v>0</v>
      </c>
      <c r="K80" s="89">
        <v>0</v>
      </c>
      <c r="L80" s="89">
        <v>0</v>
      </c>
      <c r="M80" s="91">
        <v>0</v>
      </c>
      <c r="N80" s="120">
        <v>0</v>
      </c>
    </row>
    <row r="81" spans="1:14">
      <c r="A81" s="113"/>
      <c r="B81" s="98">
        <v>90003</v>
      </c>
      <c r="C81" s="98" t="s">
        <v>143</v>
      </c>
      <c r="D81" s="90">
        <v>130000</v>
      </c>
      <c r="E81" s="89">
        <f t="shared" si="39"/>
        <v>130000</v>
      </c>
      <c r="F81" s="89">
        <v>0</v>
      </c>
      <c r="G81" s="90">
        <f t="shared" si="40"/>
        <v>130000</v>
      </c>
      <c r="H81" s="89">
        <v>0</v>
      </c>
      <c r="I81" s="90">
        <v>0</v>
      </c>
      <c r="J81" s="90">
        <v>0</v>
      </c>
      <c r="K81" s="89">
        <v>0</v>
      </c>
      <c r="L81" s="90">
        <v>0</v>
      </c>
      <c r="M81" s="122">
        <v>0</v>
      </c>
      <c r="N81" s="120">
        <v>0</v>
      </c>
    </row>
    <row r="82" spans="1:14">
      <c r="A82" s="113"/>
      <c r="B82" s="98">
        <v>90004</v>
      </c>
      <c r="C82" s="95" t="s">
        <v>144</v>
      </c>
      <c r="D82" s="90">
        <v>289500</v>
      </c>
      <c r="E82" s="89">
        <f t="shared" si="39"/>
        <v>223500</v>
      </c>
      <c r="F82" s="89">
        <v>0</v>
      </c>
      <c r="G82" s="90">
        <f t="shared" si="40"/>
        <v>223500</v>
      </c>
      <c r="H82" s="89">
        <v>0</v>
      </c>
      <c r="I82" s="90">
        <v>0</v>
      </c>
      <c r="J82" s="90">
        <v>0</v>
      </c>
      <c r="K82" s="89">
        <v>0</v>
      </c>
      <c r="L82" s="90">
        <v>66000</v>
      </c>
      <c r="M82" s="122">
        <v>66000</v>
      </c>
      <c r="N82" s="120">
        <v>66000</v>
      </c>
    </row>
    <row r="83" spans="1:14">
      <c r="A83" s="113"/>
      <c r="B83" s="98">
        <v>90006</v>
      </c>
      <c r="C83" s="95" t="s">
        <v>145</v>
      </c>
      <c r="D83" s="90">
        <v>70000</v>
      </c>
      <c r="E83" s="89">
        <f t="shared" si="39"/>
        <v>70000</v>
      </c>
      <c r="F83" s="89">
        <v>0</v>
      </c>
      <c r="G83" s="90">
        <f t="shared" si="40"/>
        <v>70000</v>
      </c>
      <c r="H83" s="90">
        <v>0</v>
      </c>
      <c r="I83" s="90">
        <v>0</v>
      </c>
      <c r="J83" s="90">
        <v>0</v>
      </c>
      <c r="K83" s="89">
        <v>0</v>
      </c>
      <c r="L83" s="90">
        <v>0</v>
      </c>
      <c r="M83" s="122">
        <v>0</v>
      </c>
      <c r="N83" s="120">
        <v>0</v>
      </c>
    </row>
    <row r="84" spans="1:14">
      <c r="A84" s="113"/>
      <c r="B84" s="98">
        <v>90013</v>
      </c>
      <c r="C84" s="98" t="s">
        <v>146</v>
      </c>
      <c r="D84" s="90">
        <v>1338000</v>
      </c>
      <c r="E84" s="89">
        <f t="shared" si="39"/>
        <v>38000</v>
      </c>
      <c r="F84" s="89">
        <v>0</v>
      </c>
      <c r="G84" s="90">
        <f t="shared" si="40"/>
        <v>38000</v>
      </c>
      <c r="H84" s="90">
        <v>0</v>
      </c>
      <c r="I84" s="90">
        <v>0</v>
      </c>
      <c r="J84" s="90">
        <v>0</v>
      </c>
      <c r="K84" s="89">
        <v>0</v>
      </c>
      <c r="L84" s="138">
        <v>1300000</v>
      </c>
      <c r="M84" s="139">
        <v>1300000</v>
      </c>
      <c r="N84" s="120">
        <v>0</v>
      </c>
    </row>
    <row r="85" spans="1:14">
      <c r="A85" s="113"/>
      <c r="B85" s="98">
        <v>90015</v>
      </c>
      <c r="C85" s="98" t="s">
        <v>147</v>
      </c>
      <c r="D85" s="90">
        <v>789500</v>
      </c>
      <c r="E85" s="89">
        <f t="shared" si="39"/>
        <v>555000</v>
      </c>
      <c r="F85" s="89">
        <v>0</v>
      </c>
      <c r="G85" s="90">
        <f t="shared" si="40"/>
        <v>555000</v>
      </c>
      <c r="H85" s="89"/>
      <c r="I85" s="90">
        <v>0</v>
      </c>
      <c r="J85" s="90"/>
      <c r="K85" s="89">
        <v>0</v>
      </c>
      <c r="L85" s="90">
        <v>234500</v>
      </c>
      <c r="M85" s="122">
        <v>234500</v>
      </c>
      <c r="N85" s="120">
        <v>0</v>
      </c>
    </row>
    <row r="86" spans="1:14">
      <c r="A86" s="113"/>
      <c r="B86" s="147">
        <v>90095</v>
      </c>
      <c r="C86" s="147" t="s">
        <v>87</v>
      </c>
      <c r="D86" s="90">
        <v>157000</v>
      </c>
      <c r="E86" s="89">
        <f t="shared" si="39"/>
        <v>157000</v>
      </c>
      <c r="F86" s="89">
        <v>0</v>
      </c>
      <c r="G86" s="90">
        <f t="shared" si="40"/>
        <v>157000</v>
      </c>
      <c r="H86" s="89">
        <v>0</v>
      </c>
      <c r="I86" s="90">
        <v>0</v>
      </c>
      <c r="J86" s="90">
        <v>0</v>
      </c>
      <c r="K86" s="89">
        <v>0</v>
      </c>
      <c r="L86" s="90"/>
      <c r="M86" s="122">
        <v>0</v>
      </c>
      <c r="N86" s="120">
        <v>0</v>
      </c>
    </row>
    <row r="87" spans="1:14" ht="23.25" thickBot="1">
      <c r="A87" s="129">
        <v>921</v>
      </c>
      <c r="B87" s="108"/>
      <c r="C87" s="131" t="s">
        <v>148</v>
      </c>
      <c r="D87" s="82">
        <f t="shared" ref="D87:N87" si="41">SUM(D88:D91)</f>
        <v>1836520</v>
      </c>
      <c r="E87" s="82">
        <f t="shared" si="41"/>
        <v>521020</v>
      </c>
      <c r="F87" s="82">
        <f t="shared" si="41"/>
        <v>127200</v>
      </c>
      <c r="G87" s="82">
        <f t="shared" si="41"/>
        <v>178820</v>
      </c>
      <c r="H87" s="82">
        <f t="shared" si="41"/>
        <v>215000</v>
      </c>
      <c r="I87" s="82">
        <f t="shared" si="41"/>
        <v>0</v>
      </c>
      <c r="J87" s="82">
        <f t="shared" si="41"/>
        <v>0</v>
      </c>
      <c r="K87" s="82">
        <f t="shared" si="41"/>
        <v>0</v>
      </c>
      <c r="L87" s="82">
        <f t="shared" si="41"/>
        <v>1315500</v>
      </c>
      <c r="M87" s="84">
        <f t="shared" si="41"/>
        <v>1315500</v>
      </c>
      <c r="N87" s="85">
        <f t="shared" si="41"/>
        <v>1315500</v>
      </c>
    </row>
    <row r="88" spans="1:14">
      <c r="A88" s="113"/>
      <c r="B88" s="88">
        <v>92109</v>
      </c>
      <c r="C88" s="88" t="s">
        <v>149</v>
      </c>
      <c r="D88" s="89">
        <v>1572900</v>
      </c>
      <c r="E88" s="89">
        <f t="shared" ref="E88:E91" si="42">D88-L88</f>
        <v>257400</v>
      </c>
      <c r="F88" s="89">
        <v>127200</v>
      </c>
      <c r="G88" s="90">
        <f t="shared" ref="G88:G91" si="43">E88-F88-H88-I88-J88-K88</f>
        <v>130200</v>
      </c>
      <c r="H88" s="89"/>
      <c r="I88" s="89">
        <v>0</v>
      </c>
      <c r="J88" s="89">
        <v>0</v>
      </c>
      <c r="K88" s="89">
        <v>0</v>
      </c>
      <c r="L88" s="148">
        <v>1315500</v>
      </c>
      <c r="M88" s="149">
        <v>1315500</v>
      </c>
      <c r="N88" s="118">
        <v>1315500</v>
      </c>
    </row>
    <row r="89" spans="1:14">
      <c r="A89" s="119"/>
      <c r="B89" s="98">
        <v>92116</v>
      </c>
      <c r="C89" s="98" t="s">
        <v>150</v>
      </c>
      <c r="D89" s="90">
        <v>140000</v>
      </c>
      <c r="E89" s="89">
        <f t="shared" si="42"/>
        <v>140000</v>
      </c>
      <c r="F89" s="89">
        <v>0</v>
      </c>
      <c r="G89" s="90">
        <f t="shared" si="43"/>
        <v>0</v>
      </c>
      <c r="H89" s="89">
        <v>140000</v>
      </c>
      <c r="I89" s="90">
        <v>0</v>
      </c>
      <c r="J89" s="90">
        <v>0</v>
      </c>
      <c r="K89" s="89">
        <v>0</v>
      </c>
      <c r="L89" s="138">
        <v>0</v>
      </c>
      <c r="M89" s="91">
        <v>0</v>
      </c>
      <c r="N89" s="120">
        <v>0</v>
      </c>
    </row>
    <row r="90" spans="1:14">
      <c r="A90" s="121"/>
      <c r="B90" s="98">
        <v>92120</v>
      </c>
      <c r="C90" s="95" t="s">
        <v>151</v>
      </c>
      <c r="D90" s="90">
        <v>75000</v>
      </c>
      <c r="E90" s="89">
        <f t="shared" si="42"/>
        <v>75000</v>
      </c>
      <c r="F90" s="89">
        <v>0</v>
      </c>
      <c r="G90" s="90">
        <f t="shared" si="43"/>
        <v>0</v>
      </c>
      <c r="H90" s="89">
        <v>75000</v>
      </c>
      <c r="I90" s="90">
        <v>0</v>
      </c>
      <c r="J90" s="90">
        <v>0</v>
      </c>
      <c r="K90" s="89">
        <v>0</v>
      </c>
      <c r="L90" s="138">
        <v>0</v>
      </c>
      <c r="M90" s="122">
        <v>0</v>
      </c>
      <c r="N90" s="120">
        <v>0</v>
      </c>
    </row>
    <row r="91" spans="1:14">
      <c r="A91" s="119"/>
      <c r="B91" s="98">
        <v>92195</v>
      </c>
      <c r="C91" s="98" t="s">
        <v>87</v>
      </c>
      <c r="D91" s="90">
        <v>48620</v>
      </c>
      <c r="E91" s="89">
        <f t="shared" si="42"/>
        <v>48620</v>
      </c>
      <c r="F91" s="89">
        <v>0</v>
      </c>
      <c r="G91" s="90">
        <f t="shared" si="43"/>
        <v>48620</v>
      </c>
      <c r="H91" s="89"/>
      <c r="I91" s="90">
        <v>0</v>
      </c>
      <c r="J91" s="90">
        <v>0</v>
      </c>
      <c r="K91" s="89">
        <v>0</v>
      </c>
      <c r="L91" s="90">
        <v>0</v>
      </c>
      <c r="M91" s="91">
        <v>0</v>
      </c>
      <c r="N91" s="120">
        <v>0</v>
      </c>
    </row>
    <row r="92" spans="1:14" ht="13.5" thickBot="1">
      <c r="A92" s="107">
        <v>926</v>
      </c>
      <c r="B92" s="108"/>
      <c r="C92" s="108" t="s">
        <v>152</v>
      </c>
      <c r="D92" s="109">
        <f>SUM(D93:D95)</f>
        <v>843400</v>
      </c>
      <c r="E92" s="109">
        <f>SUM(E93:E95)</f>
        <v>738400</v>
      </c>
      <c r="F92" s="109">
        <f>SUM(F93:F95)</f>
        <v>116000</v>
      </c>
      <c r="G92" s="109">
        <f t="shared" ref="G92:N92" si="44">SUM(G93:G95)</f>
        <v>261400</v>
      </c>
      <c r="H92" s="109">
        <f t="shared" si="44"/>
        <v>350000</v>
      </c>
      <c r="I92" s="109">
        <f t="shared" si="44"/>
        <v>11000</v>
      </c>
      <c r="J92" s="109">
        <f t="shared" si="44"/>
        <v>0</v>
      </c>
      <c r="K92" s="109">
        <f t="shared" si="44"/>
        <v>0</v>
      </c>
      <c r="L92" s="109">
        <f t="shared" si="44"/>
        <v>105000</v>
      </c>
      <c r="M92" s="110">
        <f t="shared" si="44"/>
        <v>105000</v>
      </c>
      <c r="N92" s="111">
        <f t="shared" si="44"/>
        <v>105000</v>
      </c>
    </row>
    <row r="93" spans="1:14">
      <c r="A93" s="112"/>
      <c r="B93" s="88">
        <v>92601</v>
      </c>
      <c r="C93" s="117" t="s">
        <v>153</v>
      </c>
      <c r="D93" s="89">
        <v>330600</v>
      </c>
      <c r="E93" s="89">
        <f t="shared" ref="E93:E95" si="45">D93-L93</f>
        <v>225600</v>
      </c>
      <c r="F93" s="89">
        <v>81700</v>
      </c>
      <c r="G93" s="90">
        <f t="shared" ref="G93:G95" si="46">E93-F93-H93-I93-J93-K93</f>
        <v>142900</v>
      </c>
      <c r="H93" s="89"/>
      <c r="I93" s="89">
        <v>1000</v>
      </c>
      <c r="J93" s="89">
        <v>0</v>
      </c>
      <c r="K93" s="89">
        <v>0</v>
      </c>
      <c r="L93" s="148">
        <v>105000</v>
      </c>
      <c r="M93" s="149">
        <v>105000</v>
      </c>
      <c r="N93" s="118">
        <v>105000</v>
      </c>
    </row>
    <row r="94" spans="1:14">
      <c r="A94" s="112"/>
      <c r="B94" s="88">
        <v>92605</v>
      </c>
      <c r="C94" s="117" t="s">
        <v>154</v>
      </c>
      <c r="D94" s="145">
        <v>352000</v>
      </c>
      <c r="E94" s="89">
        <f t="shared" si="45"/>
        <v>352000</v>
      </c>
      <c r="F94" s="89">
        <v>0</v>
      </c>
      <c r="G94" s="90">
        <f t="shared" si="46"/>
        <v>2000</v>
      </c>
      <c r="H94" s="89">
        <v>350000</v>
      </c>
      <c r="I94" s="145">
        <v>0</v>
      </c>
      <c r="J94" s="145">
        <v>0</v>
      </c>
      <c r="K94" s="89">
        <v>0</v>
      </c>
      <c r="L94" s="150">
        <v>0</v>
      </c>
      <c r="M94" s="91">
        <v>0</v>
      </c>
      <c r="N94" s="120">
        <v>0</v>
      </c>
    </row>
    <row r="95" spans="1:14" ht="13.5" thickBot="1">
      <c r="A95" s="113"/>
      <c r="B95" s="147">
        <v>92695</v>
      </c>
      <c r="C95" s="147" t="s">
        <v>87</v>
      </c>
      <c r="D95" s="151">
        <v>160800</v>
      </c>
      <c r="E95" s="89">
        <f t="shared" si="45"/>
        <v>160800</v>
      </c>
      <c r="F95" s="151">
        <v>34300</v>
      </c>
      <c r="G95" s="90">
        <f t="shared" si="46"/>
        <v>116500</v>
      </c>
      <c r="H95" s="151"/>
      <c r="I95" s="151">
        <v>10000</v>
      </c>
      <c r="J95" s="151">
        <v>0</v>
      </c>
      <c r="K95" s="151">
        <v>0</v>
      </c>
      <c r="L95" s="152">
        <v>0</v>
      </c>
      <c r="M95" s="153">
        <v>0</v>
      </c>
      <c r="N95" s="154">
        <v>0</v>
      </c>
    </row>
    <row r="96" spans="1:14" ht="13.5" thickBot="1">
      <c r="A96" s="155" t="s">
        <v>155</v>
      </c>
      <c r="B96" s="156" t="s">
        <v>155</v>
      </c>
      <c r="C96" s="156" t="s">
        <v>156</v>
      </c>
      <c r="D96" s="157">
        <f t="shared" ref="D96:N96" si="47">D9+D14+D16+D21+D23+D26+D30+D36+D45+D47+D49+D59+D64+D73+D75+D78+D87+D92+D39</f>
        <v>52821349</v>
      </c>
      <c r="E96" s="157">
        <f t="shared" si="47"/>
        <v>27104151</v>
      </c>
      <c r="F96" s="157">
        <f t="shared" si="47"/>
        <v>11778449</v>
      </c>
      <c r="G96" s="157">
        <f t="shared" si="47"/>
        <v>9762061</v>
      </c>
      <c r="H96" s="157">
        <f t="shared" si="47"/>
        <v>1832100</v>
      </c>
      <c r="I96" s="157">
        <f t="shared" si="47"/>
        <v>3731541</v>
      </c>
      <c r="J96" s="157">
        <f t="shared" si="47"/>
        <v>0</v>
      </c>
      <c r="K96" s="157">
        <f t="shared" si="47"/>
        <v>0</v>
      </c>
      <c r="L96" s="157">
        <f t="shared" si="47"/>
        <v>25717198</v>
      </c>
      <c r="M96" s="157">
        <f t="shared" si="47"/>
        <v>25717198</v>
      </c>
      <c r="N96" s="158">
        <f t="shared" si="47"/>
        <v>12471726</v>
      </c>
    </row>
  </sheetData>
  <mergeCells count="16">
    <mergeCell ref="M6:M7"/>
    <mergeCell ref="I6:I7"/>
    <mergeCell ref="A2:H2"/>
    <mergeCell ref="A4:A7"/>
    <mergeCell ref="B4:B7"/>
    <mergeCell ref="C4:C7"/>
    <mergeCell ref="D4:D7"/>
    <mergeCell ref="E5:E7"/>
    <mergeCell ref="F5:K5"/>
    <mergeCell ref="F6:G6"/>
    <mergeCell ref="H6:H7"/>
    <mergeCell ref="E4:N4"/>
    <mergeCell ref="J6:J7"/>
    <mergeCell ref="K6:K7"/>
    <mergeCell ref="L5:L7"/>
    <mergeCell ref="M5:N5"/>
  </mergeCells>
  <printOptions horizontalCentered="1"/>
  <pageMargins left="0.6692913385826772" right="0.27559055118110237" top="0.6692913385826772" bottom="0.59055118110236227" header="0.27559055118110237" footer="0.51181102362204722"/>
  <pageSetup paperSize="8" scale="90" orientation="landscape" horizontalDpi="300" verticalDpi="300" copies="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3"/>
  <sheetViews>
    <sheetView showGridLines="0" workbookViewId="0">
      <selection activeCell="L4" sqref="L4"/>
    </sheetView>
  </sheetViews>
  <sheetFormatPr defaultRowHeight="12.75"/>
  <cols>
    <col min="1" max="1" width="4.140625" customWidth="1"/>
    <col min="2" max="2" width="8.140625" customWidth="1"/>
    <col min="3" max="3" width="10" customWidth="1"/>
    <col min="4" max="4" width="4.7109375" customWidth="1"/>
    <col min="5" max="5" width="26.28515625" customWidth="1"/>
    <col min="6" max="6" width="25.140625" customWidth="1"/>
    <col min="7" max="7" width="15.7109375" customWidth="1"/>
  </cols>
  <sheetData>
    <row r="1" spans="1:7" ht="48.75" customHeight="1">
      <c r="G1" s="66" t="s">
        <v>36</v>
      </c>
    </row>
    <row r="2" spans="1:7" ht="48" customHeight="1">
      <c r="A2" s="255" t="s">
        <v>63</v>
      </c>
      <c r="B2" s="256"/>
      <c r="C2" s="256"/>
      <c r="D2" s="256"/>
      <c r="E2" s="256"/>
      <c r="F2" s="256"/>
      <c r="G2" s="309"/>
    </row>
    <row r="3" spans="1:7" ht="9.75" customHeight="1">
      <c r="A3" s="40"/>
      <c r="B3" s="40"/>
      <c r="C3" s="40"/>
      <c r="D3" s="40"/>
      <c r="E3" s="40"/>
      <c r="F3" s="40"/>
      <c r="G3" s="2" t="s">
        <v>0</v>
      </c>
    </row>
    <row r="4" spans="1:7" ht="64.5" customHeight="1">
      <c r="A4" s="19" t="s">
        <v>12</v>
      </c>
      <c r="B4" s="19" t="s">
        <v>1</v>
      </c>
      <c r="C4" s="19" t="s">
        <v>5</v>
      </c>
      <c r="D4" s="44" t="s">
        <v>6</v>
      </c>
      <c r="E4" s="20" t="s">
        <v>33</v>
      </c>
      <c r="F4" s="20" t="s">
        <v>34</v>
      </c>
      <c r="G4" s="20" t="s">
        <v>35</v>
      </c>
    </row>
    <row r="5" spans="1:7" ht="12" customHeight="1">
      <c r="A5" s="33">
        <v>1</v>
      </c>
      <c r="B5" s="33">
        <v>2</v>
      </c>
      <c r="C5" s="33">
        <v>3</v>
      </c>
      <c r="D5" s="33">
        <v>4</v>
      </c>
      <c r="E5" s="33">
        <v>5</v>
      </c>
      <c r="F5" s="33">
        <v>6</v>
      </c>
      <c r="G5" s="33">
        <v>7</v>
      </c>
    </row>
    <row r="6" spans="1:7" ht="30" customHeight="1">
      <c r="A6" s="45"/>
      <c r="B6" s="45"/>
      <c r="C6" s="45"/>
      <c r="D6" s="45"/>
      <c r="E6" s="45"/>
      <c r="F6" s="45"/>
      <c r="G6" s="45"/>
    </row>
    <row r="7" spans="1:7" ht="30" customHeight="1">
      <c r="A7" s="46"/>
      <c r="B7" s="46"/>
      <c r="C7" s="46"/>
      <c r="D7" s="46"/>
      <c r="E7" s="46"/>
      <c r="F7" s="46"/>
      <c r="G7" s="46"/>
    </row>
    <row r="8" spans="1:7" ht="30" customHeight="1">
      <c r="A8" s="46"/>
      <c r="B8" s="46"/>
      <c r="C8" s="46"/>
      <c r="D8" s="46"/>
      <c r="E8" s="46"/>
      <c r="F8" s="46"/>
      <c r="G8" s="46"/>
    </row>
    <row r="9" spans="1:7" ht="30" customHeight="1">
      <c r="A9" s="46"/>
      <c r="B9" s="46"/>
      <c r="C9" s="46"/>
      <c r="D9" s="46"/>
      <c r="E9" s="46"/>
      <c r="F9" s="46"/>
      <c r="G9" s="46"/>
    </row>
    <row r="10" spans="1:7" ht="30" customHeight="1">
      <c r="A10" s="47"/>
      <c r="B10" s="47"/>
      <c r="C10" s="47"/>
      <c r="D10" s="47"/>
      <c r="E10" s="47"/>
      <c r="F10" s="47"/>
      <c r="G10" s="47"/>
    </row>
    <row r="11" spans="1:7" s="10" customFormat="1" ht="30" customHeight="1">
      <c r="A11" s="310" t="s">
        <v>29</v>
      </c>
      <c r="B11" s="311"/>
      <c r="C11" s="311"/>
      <c r="D11" s="311"/>
      <c r="E11" s="312"/>
      <c r="F11" s="24"/>
      <c r="G11" s="24"/>
    </row>
    <row r="13" spans="1:7">
      <c r="A13" s="43" t="s">
        <v>56</v>
      </c>
    </row>
  </sheetData>
  <mergeCells count="2">
    <mergeCell ref="A2:G2"/>
    <mergeCell ref="A11:E11"/>
  </mergeCells>
  <printOptions horizontalCentered="1"/>
  <pageMargins left="0.56999999999999995" right="0.54" top="2.204724409448819" bottom="0.59055118110236227" header="0.51181102362204722" footer="0.51181102362204722"/>
  <pageSetup paperSize="9" scale="9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9"/>
  <sheetViews>
    <sheetView showGridLines="0" workbookViewId="0">
      <selection activeCell="I14" sqref="I14"/>
    </sheetView>
  </sheetViews>
  <sheetFormatPr defaultRowHeight="12.75"/>
  <cols>
    <col min="1" max="1" width="5.28515625" customWidth="1"/>
    <col min="3" max="3" width="11" customWidth="1"/>
    <col min="4" max="4" width="43.85546875" customWidth="1"/>
    <col min="5" max="5" width="19.5703125" customWidth="1"/>
  </cols>
  <sheetData>
    <row r="1" spans="1:6" ht="48.75" customHeight="1">
      <c r="E1" s="75" t="s">
        <v>190</v>
      </c>
    </row>
    <row r="2" spans="1:6" ht="60" customHeight="1">
      <c r="A2" s="255" t="s">
        <v>71</v>
      </c>
      <c r="B2" s="255"/>
      <c r="C2" s="255"/>
      <c r="D2" s="255"/>
      <c r="E2" s="255"/>
      <c r="F2" s="18"/>
    </row>
    <row r="3" spans="1:6" ht="9.75" customHeight="1">
      <c r="A3" s="42"/>
      <c r="B3" s="42"/>
      <c r="C3" s="42"/>
      <c r="D3" s="42"/>
      <c r="E3" s="2" t="s">
        <v>0</v>
      </c>
    </row>
    <row r="4" spans="1:6" ht="64.5" customHeight="1">
      <c r="A4" s="19" t="s">
        <v>12</v>
      </c>
      <c r="B4" s="19" t="s">
        <v>1</v>
      </c>
      <c r="C4" s="19" t="s">
        <v>5</v>
      </c>
      <c r="D4" s="20" t="s">
        <v>37</v>
      </c>
      <c r="E4" s="20" t="s">
        <v>38</v>
      </c>
    </row>
    <row r="5" spans="1:6" s="48" customFormat="1" ht="12" customHeight="1">
      <c r="A5" s="33">
        <v>1</v>
      </c>
      <c r="B5" s="33">
        <v>2</v>
      </c>
      <c r="C5" s="33">
        <v>3</v>
      </c>
      <c r="D5" s="33">
        <v>4</v>
      </c>
      <c r="E5" s="33">
        <v>5</v>
      </c>
    </row>
    <row r="6" spans="1:6" ht="30" customHeight="1">
      <c r="A6" s="212" t="s">
        <v>16</v>
      </c>
      <c r="B6" s="185">
        <v>801</v>
      </c>
      <c r="C6" s="185">
        <v>80104</v>
      </c>
      <c r="D6" s="45" t="s">
        <v>162</v>
      </c>
      <c r="E6" s="182">
        <v>568000</v>
      </c>
    </row>
    <row r="7" spans="1:6" ht="30" customHeight="1">
      <c r="A7" s="310" t="s">
        <v>29</v>
      </c>
      <c r="B7" s="311"/>
      <c r="C7" s="311"/>
      <c r="D7" s="312"/>
      <c r="E7" s="159">
        <f>SUM(E6:E6)</f>
        <v>568000</v>
      </c>
    </row>
    <row r="9" spans="1:6">
      <c r="A9" s="43"/>
    </row>
  </sheetData>
  <mergeCells count="2">
    <mergeCell ref="A2:E2"/>
    <mergeCell ref="A7:D7"/>
  </mergeCells>
  <printOptions horizontalCentered="1"/>
  <pageMargins left="0.56999999999999995" right="0.54" top="2.204724409448819" bottom="0.59055118110236227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11"/>
  <sheetViews>
    <sheetView showGridLines="0" workbookViewId="0">
      <selection activeCell="D1" sqref="D1"/>
    </sheetView>
  </sheetViews>
  <sheetFormatPr defaultRowHeight="12.75"/>
  <cols>
    <col min="1" max="1" width="5.28515625" customWidth="1"/>
    <col min="3" max="3" width="11" customWidth="1"/>
    <col min="4" max="5" width="43.85546875" customWidth="1"/>
    <col min="6" max="6" width="19.5703125" customWidth="1"/>
  </cols>
  <sheetData>
    <row r="1" spans="1:7" ht="48.75" customHeight="1">
      <c r="F1" s="75" t="s">
        <v>195</v>
      </c>
    </row>
    <row r="2" spans="1:7" ht="60" customHeight="1">
      <c r="A2" s="255" t="s">
        <v>72</v>
      </c>
      <c r="B2" s="255"/>
      <c r="C2" s="255"/>
      <c r="D2" s="255"/>
      <c r="E2" s="255"/>
      <c r="F2" s="255"/>
      <c r="G2" s="18"/>
    </row>
    <row r="3" spans="1:7" ht="9.75" customHeight="1" thickBot="1">
      <c r="A3" s="42"/>
      <c r="B3" s="42"/>
      <c r="C3" s="42"/>
      <c r="D3" s="42"/>
      <c r="E3" s="42"/>
      <c r="F3" s="2" t="s">
        <v>0</v>
      </c>
    </row>
    <row r="4" spans="1:7" ht="64.5" customHeight="1">
      <c r="A4" s="164" t="s">
        <v>12</v>
      </c>
      <c r="B4" s="165" t="s">
        <v>1</v>
      </c>
      <c r="C4" s="165" t="s">
        <v>5</v>
      </c>
      <c r="D4" s="166" t="s">
        <v>37</v>
      </c>
      <c r="E4" s="166" t="s">
        <v>39</v>
      </c>
      <c r="F4" s="167" t="s">
        <v>32</v>
      </c>
    </row>
    <row r="5" spans="1:7" s="48" customFormat="1" ht="12" customHeight="1" thickBot="1">
      <c r="A5" s="177">
        <v>1</v>
      </c>
      <c r="B5" s="33">
        <v>2</v>
      </c>
      <c r="C5" s="33">
        <v>3</v>
      </c>
      <c r="D5" s="33">
        <v>4</v>
      </c>
      <c r="E5" s="33">
        <v>5</v>
      </c>
      <c r="F5" s="178">
        <v>6</v>
      </c>
    </row>
    <row r="6" spans="1:7" ht="42" customHeight="1" thickTop="1">
      <c r="A6" s="188" t="s">
        <v>16</v>
      </c>
      <c r="B6" s="45">
        <v>600</v>
      </c>
      <c r="C6" s="45">
        <v>60014</v>
      </c>
      <c r="D6" s="183" t="s">
        <v>163</v>
      </c>
      <c r="E6" s="185" t="s">
        <v>165</v>
      </c>
      <c r="F6" s="189">
        <v>1288820</v>
      </c>
    </row>
    <row r="7" spans="1:7" ht="44.25" customHeight="1">
      <c r="A7" s="190" t="s">
        <v>17</v>
      </c>
      <c r="B7" s="46">
        <v>600</v>
      </c>
      <c r="C7" s="46">
        <v>60014</v>
      </c>
      <c r="D7" s="184" t="s">
        <v>164</v>
      </c>
      <c r="E7" s="186" t="s">
        <v>165</v>
      </c>
      <c r="F7" s="191">
        <v>1500000</v>
      </c>
    </row>
    <row r="8" spans="1:7" ht="30" customHeight="1">
      <c r="A8" s="190" t="s">
        <v>18</v>
      </c>
      <c r="B8" s="46">
        <v>754</v>
      </c>
      <c r="C8" s="46">
        <v>75495</v>
      </c>
      <c r="D8" s="187" t="s">
        <v>166</v>
      </c>
      <c r="E8" s="186" t="s">
        <v>167</v>
      </c>
      <c r="F8" s="191">
        <v>90000</v>
      </c>
    </row>
    <row r="9" spans="1:7" ht="30" customHeight="1" thickBot="1">
      <c r="A9" s="306" t="s">
        <v>29</v>
      </c>
      <c r="B9" s="307"/>
      <c r="C9" s="307"/>
      <c r="D9" s="308"/>
      <c r="E9" s="194"/>
      <c r="F9" s="181">
        <f>SUM(F6:F8)</f>
        <v>2878820</v>
      </c>
    </row>
    <row r="11" spans="1:7">
      <c r="A11" s="43"/>
    </row>
  </sheetData>
  <mergeCells count="2">
    <mergeCell ref="A2:F2"/>
    <mergeCell ref="A9:D9"/>
  </mergeCells>
  <printOptions horizontalCentered="1"/>
  <pageMargins left="0.55118110236220474" right="0.55118110236220474" top="0.82677165354330717" bottom="0.59055118110236227" header="0.51181102362204722" footer="0.51181102362204722"/>
  <pageSetup paperSize="9" scale="9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5"/>
  <sheetViews>
    <sheetView showGridLines="0" topLeftCell="A4" workbookViewId="0">
      <selection activeCell="D6" sqref="D6"/>
    </sheetView>
  </sheetViews>
  <sheetFormatPr defaultRowHeight="12.75"/>
  <cols>
    <col min="1" max="1" width="5.28515625" customWidth="1"/>
    <col min="3" max="3" width="11" customWidth="1"/>
    <col min="4" max="4" width="43.85546875" customWidth="1"/>
    <col min="5" max="5" width="19.5703125" customWidth="1"/>
  </cols>
  <sheetData>
    <row r="1" spans="1:6" ht="48.75" customHeight="1">
      <c r="E1" s="75" t="s">
        <v>196</v>
      </c>
    </row>
    <row r="2" spans="1:6" ht="60" customHeight="1">
      <c r="A2" s="255" t="s">
        <v>73</v>
      </c>
      <c r="B2" s="255"/>
      <c r="C2" s="255"/>
      <c r="D2" s="255"/>
      <c r="E2" s="255"/>
      <c r="F2" s="18"/>
    </row>
    <row r="3" spans="1:6" ht="9.75" customHeight="1" thickBot="1">
      <c r="A3" s="42"/>
      <c r="B3" s="42"/>
      <c r="C3" s="42"/>
      <c r="D3" s="42"/>
      <c r="E3" s="2" t="s">
        <v>0</v>
      </c>
    </row>
    <row r="4" spans="1:6" ht="64.5" customHeight="1">
      <c r="A4" s="164" t="s">
        <v>12</v>
      </c>
      <c r="B4" s="165" t="s">
        <v>1</v>
      </c>
      <c r="C4" s="165" t="s">
        <v>5</v>
      </c>
      <c r="D4" s="165" t="s">
        <v>40</v>
      </c>
      <c r="E4" s="167" t="s">
        <v>32</v>
      </c>
    </row>
    <row r="5" spans="1:6" s="48" customFormat="1" ht="12" customHeight="1">
      <c r="A5" s="177">
        <v>1</v>
      </c>
      <c r="B5" s="33">
        <v>2</v>
      </c>
      <c r="C5" s="33">
        <v>3</v>
      </c>
      <c r="D5" s="33">
        <v>4</v>
      </c>
      <c r="E5" s="178">
        <v>5</v>
      </c>
    </row>
    <row r="6" spans="1:6" ht="30" customHeight="1">
      <c r="A6" s="188" t="s">
        <v>16</v>
      </c>
      <c r="B6" s="45">
        <v>851</v>
      </c>
      <c r="C6" s="45">
        <v>85154</v>
      </c>
      <c r="D6" s="45" t="s">
        <v>169</v>
      </c>
      <c r="E6" s="189">
        <v>25000</v>
      </c>
    </row>
    <row r="7" spans="1:6" ht="30" customHeight="1">
      <c r="A7" s="190" t="s">
        <v>17</v>
      </c>
      <c r="B7" s="46">
        <v>851</v>
      </c>
      <c r="C7" s="46">
        <v>85154</v>
      </c>
      <c r="D7" s="46" t="s">
        <v>170</v>
      </c>
      <c r="E7" s="191">
        <v>65000</v>
      </c>
    </row>
    <row r="8" spans="1:6" ht="30" customHeight="1">
      <c r="A8" s="190" t="s">
        <v>18</v>
      </c>
      <c r="B8" s="46">
        <v>851</v>
      </c>
      <c r="C8" s="46">
        <v>85154</v>
      </c>
      <c r="D8" s="195" t="s">
        <v>171</v>
      </c>
      <c r="E8" s="191">
        <v>75600</v>
      </c>
    </row>
    <row r="9" spans="1:6" ht="30" customHeight="1">
      <c r="A9" s="190" t="s">
        <v>168</v>
      </c>
      <c r="B9" s="46">
        <v>851</v>
      </c>
      <c r="C9" s="46">
        <v>85195</v>
      </c>
      <c r="D9" s="200" t="s">
        <v>172</v>
      </c>
      <c r="E9" s="191">
        <v>15000</v>
      </c>
    </row>
    <row r="10" spans="1:6" ht="30" customHeight="1">
      <c r="A10" s="190" t="s">
        <v>173</v>
      </c>
      <c r="B10" s="46">
        <v>852</v>
      </c>
      <c r="C10" s="46">
        <v>85295</v>
      </c>
      <c r="D10" s="45" t="s">
        <v>169</v>
      </c>
      <c r="E10" s="191">
        <v>15500</v>
      </c>
    </row>
    <row r="11" spans="1:6" ht="30" customHeight="1">
      <c r="A11" s="198" t="s">
        <v>19</v>
      </c>
      <c r="B11" s="196">
        <v>921</v>
      </c>
      <c r="C11" s="196">
        <v>92120</v>
      </c>
      <c r="D11" s="197" t="s">
        <v>174</v>
      </c>
      <c r="E11" s="199">
        <v>75000</v>
      </c>
    </row>
    <row r="12" spans="1:6" ht="30" customHeight="1">
      <c r="A12" s="192" t="s">
        <v>175</v>
      </c>
      <c r="B12" s="47">
        <v>926</v>
      </c>
      <c r="C12" s="47">
        <v>92695</v>
      </c>
      <c r="D12" s="47" t="s">
        <v>176</v>
      </c>
      <c r="E12" s="193">
        <v>350000</v>
      </c>
    </row>
    <row r="13" spans="1:6" ht="30" customHeight="1" thickBot="1">
      <c r="A13" s="306" t="s">
        <v>29</v>
      </c>
      <c r="B13" s="307"/>
      <c r="C13" s="307"/>
      <c r="D13" s="308"/>
      <c r="E13" s="181">
        <f>SUM(E6:E12)</f>
        <v>621100</v>
      </c>
    </row>
    <row r="15" spans="1:6">
      <c r="A15" s="43"/>
    </row>
  </sheetData>
  <mergeCells count="2">
    <mergeCell ref="A2:E2"/>
    <mergeCell ref="A13:D13"/>
  </mergeCells>
  <printOptions horizontalCentered="1"/>
  <pageMargins left="0.56999999999999995" right="0.54" top="2.204724409448819" bottom="0.59055118110236227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9"/>
  <sheetViews>
    <sheetView showGridLines="0" workbookViewId="0">
      <selection activeCell="G6" sqref="G6"/>
    </sheetView>
  </sheetViews>
  <sheetFormatPr defaultRowHeight="12.75"/>
  <cols>
    <col min="1" max="1" width="5.28515625" customWidth="1"/>
    <col min="3" max="3" width="11" customWidth="1"/>
    <col min="4" max="4" width="43.85546875" customWidth="1"/>
    <col min="5" max="5" width="19.5703125" customWidth="1"/>
  </cols>
  <sheetData>
    <row r="1" spans="1:6" ht="48.75" customHeight="1">
      <c r="E1" s="75" t="s">
        <v>197</v>
      </c>
    </row>
    <row r="2" spans="1:6" ht="60" customHeight="1">
      <c r="A2" s="255" t="s">
        <v>70</v>
      </c>
      <c r="B2" s="255"/>
      <c r="C2" s="255"/>
      <c r="D2" s="255"/>
      <c r="E2" s="255"/>
      <c r="F2" s="18"/>
    </row>
    <row r="3" spans="1:6" ht="9.75" customHeight="1">
      <c r="A3" s="67"/>
      <c r="B3" s="67"/>
      <c r="C3" s="67"/>
      <c r="D3" s="67"/>
      <c r="E3" s="2" t="s">
        <v>0</v>
      </c>
    </row>
    <row r="4" spans="1:6" ht="64.5" customHeight="1">
      <c r="A4" s="68" t="s">
        <v>12</v>
      </c>
      <c r="B4" s="68" t="s">
        <v>1</v>
      </c>
      <c r="C4" s="68" t="s">
        <v>5</v>
      </c>
      <c r="D4" s="68" t="s">
        <v>40</v>
      </c>
      <c r="E4" s="69" t="s">
        <v>32</v>
      </c>
    </row>
    <row r="5" spans="1:6" s="48" customFormat="1" ht="12" customHeight="1">
      <c r="A5" s="33">
        <v>1</v>
      </c>
      <c r="B5" s="33">
        <v>2</v>
      </c>
      <c r="C5" s="33">
        <v>3</v>
      </c>
      <c r="D5" s="33">
        <v>5</v>
      </c>
      <c r="E5" s="33">
        <v>6</v>
      </c>
    </row>
    <row r="6" spans="1:6" ht="30" customHeight="1">
      <c r="A6" s="45" t="s">
        <v>16</v>
      </c>
      <c r="B6" s="23">
        <v>801</v>
      </c>
      <c r="C6" s="23">
        <v>80104</v>
      </c>
      <c r="D6" s="222" t="s">
        <v>162</v>
      </c>
      <c r="E6" s="223">
        <v>503000</v>
      </c>
    </row>
    <row r="7" spans="1:6" ht="30" customHeight="1">
      <c r="A7" s="310" t="s">
        <v>29</v>
      </c>
      <c r="B7" s="311"/>
      <c r="C7" s="311"/>
      <c r="D7" s="312"/>
      <c r="E7" s="159">
        <f>SUM(E6)</f>
        <v>503000</v>
      </c>
    </row>
    <row r="9" spans="1:6">
      <c r="A9" s="43"/>
    </row>
  </sheetData>
  <mergeCells count="2">
    <mergeCell ref="A2:E2"/>
    <mergeCell ref="A7:D7"/>
  </mergeCells>
  <printOptions horizontalCentered="1"/>
  <pageMargins left="0.56999999999999995" right="0.54" top="2.204724409448819" bottom="0.59055118110236227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7"/>
  <sheetViews>
    <sheetView showGridLines="0" workbookViewId="0">
      <selection activeCell="D8" sqref="D8"/>
    </sheetView>
  </sheetViews>
  <sheetFormatPr defaultRowHeight="12.75"/>
  <cols>
    <col min="1" max="1" width="4.7109375" style="10" bestFit="1" customWidth="1"/>
    <col min="2" max="2" width="40.140625" style="10" bestFit="1" customWidth="1"/>
    <col min="3" max="3" width="14" style="10" customWidth="1"/>
    <col min="4" max="4" width="17.140625" style="10" customWidth="1"/>
    <col min="5" max="16384" width="9.140625" style="10"/>
  </cols>
  <sheetData>
    <row r="1" spans="1:7" ht="48.75" customHeight="1">
      <c r="C1" s="75" t="s">
        <v>189</v>
      </c>
      <c r="D1" s="75"/>
    </row>
    <row r="2" spans="1:7" ht="45.75" customHeight="1">
      <c r="A2" s="255" t="s">
        <v>188</v>
      </c>
      <c r="B2" s="256"/>
      <c r="C2" s="256"/>
      <c r="D2" s="256"/>
      <c r="E2" s="17"/>
      <c r="F2" s="17"/>
      <c r="G2" s="18"/>
    </row>
    <row r="3" spans="1:7" ht="9.75" customHeight="1" thickBot="1">
      <c r="D3" s="2" t="s">
        <v>0</v>
      </c>
    </row>
    <row r="4" spans="1:7" ht="64.5" customHeight="1">
      <c r="A4" s="164" t="s">
        <v>12</v>
      </c>
      <c r="B4" s="165" t="s">
        <v>13</v>
      </c>
      <c r="C4" s="166" t="s">
        <v>14</v>
      </c>
      <c r="D4" s="167" t="s">
        <v>60</v>
      </c>
    </row>
    <row r="5" spans="1:7" s="22" customFormat="1" ht="10.5" customHeight="1">
      <c r="A5" s="168">
        <v>1</v>
      </c>
      <c r="B5" s="21">
        <v>2</v>
      </c>
      <c r="C5" s="21">
        <v>3</v>
      </c>
      <c r="D5" s="169">
        <v>4</v>
      </c>
    </row>
    <row r="6" spans="1:7" ht="18.95" customHeight="1">
      <c r="A6" s="257" t="s">
        <v>15</v>
      </c>
      <c r="B6" s="258"/>
      <c r="C6" s="23"/>
      <c r="D6" s="170"/>
    </row>
    <row r="7" spans="1:7" ht="52.5" customHeight="1" thickBot="1">
      <c r="A7" s="171" t="s">
        <v>19</v>
      </c>
      <c r="B7" s="172" t="s">
        <v>20</v>
      </c>
      <c r="C7" s="173" t="s">
        <v>21</v>
      </c>
      <c r="D7" s="176">
        <v>12168801</v>
      </c>
    </row>
    <row r="8" spans="1:7" ht="18.95" customHeight="1">
      <c r="A8"/>
      <c r="B8"/>
      <c r="C8"/>
      <c r="D8"/>
    </row>
    <row r="9" spans="1:7" ht="18.95" customHeight="1">
      <c r="A9"/>
      <c r="B9"/>
      <c r="C9"/>
      <c r="D9"/>
    </row>
    <row r="10" spans="1:7" ht="18.95" customHeight="1">
      <c r="A10"/>
      <c r="B10"/>
      <c r="C10"/>
      <c r="D10"/>
    </row>
    <row r="11" spans="1:7">
      <c r="A11"/>
      <c r="B11"/>
      <c r="C11"/>
      <c r="D11"/>
    </row>
    <row r="12" spans="1:7" ht="18.95" customHeight="1">
      <c r="A12"/>
      <c r="B12"/>
      <c r="C12"/>
      <c r="D12"/>
    </row>
    <row r="13" spans="1:7" ht="18.95" customHeight="1">
      <c r="A13"/>
      <c r="B13"/>
      <c r="C13"/>
      <c r="D13"/>
    </row>
    <row r="14" spans="1:7" ht="18.95" customHeight="1">
      <c r="A14"/>
      <c r="B14"/>
      <c r="C14"/>
      <c r="D14"/>
    </row>
    <row r="15" spans="1:7" ht="18.95" customHeight="1">
      <c r="A15"/>
      <c r="B15"/>
      <c r="C15"/>
      <c r="D15"/>
    </row>
    <row r="16" spans="1:7" ht="15" customHeight="1">
      <c r="A16" s="26"/>
      <c r="B16" s="27"/>
      <c r="C16" s="27"/>
      <c r="D16" s="27"/>
    </row>
    <row r="17" spans="1:6">
      <c r="A17" s="28"/>
      <c r="B17" s="29"/>
      <c r="C17" s="29"/>
      <c r="D17" s="29"/>
      <c r="E17" s="30"/>
      <c r="F17" s="30"/>
    </row>
  </sheetData>
  <mergeCells count="2">
    <mergeCell ref="A2:D2"/>
    <mergeCell ref="A6:B6"/>
  </mergeCells>
  <printOptions horizontalCentered="1"/>
  <pageMargins left="0.56999999999999995" right="0.54" top="1.1399999999999999" bottom="0.59055118110236227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6"/>
  <sheetViews>
    <sheetView showGridLines="0" defaultGridColor="0" colorId="8" workbookViewId="0">
      <selection activeCell="M11" sqref="M11"/>
    </sheetView>
  </sheetViews>
  <sheetFormatPr defaultRowHeight="12.75"/>
  <cols>
    <col min="1" max="1" width="6" style="10" bestFit="1" customWidth="1"/>
    <col min="2" max="2" width="8.85546875" style="10" bestFit="1" customWidth="1"/>
    <col min="3" max="3" width="13" style="10" customWidth="1"/>
    <col min="4" max="4" width="14" style="10" customWidth="1"/>
    <col min="5" max="5" width="14.28515625" style="10" customWidth="1"/>
    <col min="6" max="6" width="14.85546875" style="10" customWidth="1"/>
    <col min="7" max="7" width="15.140625" style="10" customWidth="1"/>
    <col min="8" max="8" width="15.85546875" style="10" customWidth="1"/>
    <col min="9" max="9" width="15" style="10" customWidth="1"/>
    <col min="10" max="10" width="18.140625" style="10" customWidth="1"/>
    <col min="11" max="11" width="15" style="10" customWidth="1"/>
  </cols>
  <sheetData>
    <row r="1" spans="1:11" ht="48.75" customHeight="1">
      <c r="J1" s="75" t="s">
        <v>76</v>
      </c>
      <c r="K1" s="52"/>
    </row>
    <row r="2" spans="1:11" ht="75" customHeight="1">
      <c r="A2" s="255" t="s">
        <v>77</v>
      </c>
      <c r="B2" s="255"/>
      <c r="C2" s="255"/>
      <c r="D2" s="255"/>
      <c r="E2" s="255"/>
      <c r="F2" s="255"/>
      <c r="G2" s="255"/>
      <c r="H2" s="255"/>
      <c r="I2" s="255"/>
      <c r="J2" s="255"/>
    </row>
    <row r="3" spans="1:11" ht="12" customHeight="1" thickBot="1">
      <c r="E3" s="54"/>
      <c r="F3" s="54"/>
      <c r="G3" s="54"/>
      <c r="H3" s="64"/>
      <c r="I3" s="11"/>
      <c r="K3" s="2" t="s">
        <v>0</v>
      </c>
    </row>
    <row r="4" spans="1:11" s="49" customFormat="1" ht="17.25" customHeight="1" thickBot="1">
      <c r="A4" s="262" t="s">
        <v>1</v>
      </c>
      <c r="B4" s="262" t="s">
        <v>5</v>
      </c>
      <c r="C4" s="265" t="s">
        <v>41</v>
      </c>
      <c r="D4" s="268" t="s">
        <v>58</v>
      </c>
      <c r="E4" s="271" t="s">
        <v>3</v>
      </c>
      <c r="F4" s="272"/>
      <c r="G4" s="272"/>
      <c r="H4" s="272"/>
      <c r="I4" s="272"/>
      <c r="J4" s="272"/>
      <c r="K4" s="273"/>
    </row>
    <row r="5" spans="1:11" s="49" customFormat="1" ht="12" customHeight="1">
      <c r="A5" s="263"/>
      <c r="B5" s="263"/>
      <c r="C5" s="266"/>
      <c r="D5" s="269"/>
      <c r="E5" s="274" t="s">
        <v>8</v>
      </c>
      <c r="F5" s="276" t="s">
        <v>3</v>
      </c>
      <c r="G5" s="260"/>
      <c r="H5" s="260"/>
      <c r="I5" s="260"/>
      <c r="J5" s="260"/>
      <c r="K5" s="274" t="s">
        <v>10</v>
      </c>
    </row>
    <row r="6" spans="1:11" s="49" customFormat="1" ht="31.5" customHeight="1">
      <c r="A6" s="263"/>
      <c r="B6" s="263"/>
      <c r="C6" s="266"/>
      <c r="D6" s="269"/>
      <c r="E6" s="274"/>
      <c r="F6" s="277" t="s">
        <v>43</v>
      </c>
      <c r="G6" s="278"/>
      <c r="H6" s="259" t="s">
        <v>44</v>
      </c>
      <c r="I6" s="259" t="s">
        <v>52</v>
      </c>
      <c r="J6" s="259" t="s">
        <v>53</v>
      </c>
      <c r="K6" s="274"/>
    </row>
    <row r="7" spans="1:11" ht="100.5" customHeight="1" thickBot="1">
      <c r="A7" s="264"/>
      <c r="B7" s="264"/>
      <c r="C7" s="267"/>
      <c r="D7" s="270"/>
      <c r="E7" s="275"/>
      <c r="F7" s="160" t="s">
        <v>42</v>
      </c>
      <c r="G7" s="161" t="s">
        <v>45</v>
      </c>
      <c r="H7" s="260"/>
      <c r="I7" s="260"/>
      <c r="J7" s="260"/>
      <c r="K7" s="275"/>
    </row>
    <row r="8" spans="1:11" ht="11.25" customHeight="1">
      <c r="A8" s="162">
        <v>1</v>
      </c>
      <c r="B8" s="162">
        <v>2</v>
      </c>
      <c r="C8" s="162">
        <v>3</v>
      </c>
      <c r="D8" s="163">
        <v>4</v>
      </c>
      <c r="E8" s="162">
        <v>5</v>
      </c>
      <c r="F8" s="162">
        <v>6</v>
      </c>
      <c r="G8" s="162">
        <v>7</v>
      </c>
      <c r="H8" s="162">
        <v>8</v>
      </c>
      <c r="I8" s="162">
        <v>9</v>
      </c>
      <c r="J8" s="162">
        <v>10</v>
      </c>
      <c r="K8" s="162">
        <v>11</v>
      </c>
    </row>
    <row r="9" spans="1:11" ht="20.100000000000001" customHeight="1">
      <c r="A9" s="219">
        <v>750</v>
      </c>
      <c r="B9" s="219">
        <v>75011</v>
      </c>
      <c r="C9" s="220">
        <v>85000</v>
      </c>
      <c r="D9" s="220">
        <v>85000</v>
      </c>
      <c r="E9" s="201">
        <v>85000</v>
      </c>
      <c r="F9" s="201">
        <v>78700</v>
      </c>
      <c r="G9" s="201">
        <v>6300</v>
      </c>
      <c r="H9" s="13">
        <v>0</v>
      </c>
      <c r="I9" s="13">
        <v>0</v>
      </c>
      <c r="J9" s="13">
        <v>0</v>
      </c>
      <c r="K9" s="13">
        <v>0</v>
      </c>
    </row>
    <row r="10" spans="1:11" ht="20.100000000000001" customHeight="1">
      <c r="A10" s="219">
        <v>751</v>
      </c>
      <c r="B10" s="219">
        <v>75101</v>
      </c>
      <c r="C10" s="220">
        <v>1578</v>
      </c>
      <c r="D10" s="220">
        <v>1578</v>
      </c>
      <c r="E10" s="221">
        <v>1578</v>
      </c>
      <c r="F10" s="14">
        <v>1578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</row>
    <row r="11" spans="1:11" ht="20.100000000000001" customHeight="1">
      <c r="A11" s="219">
        <v>852</v>
      </c>
      <c r="B11" s="219">
        <v>85212</v>
      </c>
      <c r="C11" s="220">
        <v>2091000</v>
      </c>
      <c r="D11" s="220">
        <v>2091000</v>
      </c>
      <c r="E11" s="221">
        <v>2091000</v>
      </c>
      <c r="F11" s="221">
        <v>81394</v>
      </c>
      <c r="G11" s="221">
        <v>10000</v>
      </c>
      <c r="H11" s="14">
        <v>0</v>
      </c>
      <c r="I11" s="221">
        <v>1999606</v>
      </c>
      <c r="J11" s="14">
        <v>0</v>
      </c>
      <c r="K11" s="14">
        <v>0</v>
      </c>
    </row>
    <row r="12" spans="1:11" ht="20.100000000000001" customHeight="1">
      <c r="A12" s="219">
        <v>852</v>
      </c>
      <c r="B12" s="219">
        <v>85213</v>
      </c>
      <c r="C12" s="220">
        <v>7000</v>
      </c>
      <c r="D12" s="220">
        <v>7000</v>
      </c>
      <c r="E12" s="221">
        <v>7000</v>
      </c>
      <c r="F12" s="221">
        <v>7000</v>
      </c>
      <c r="G12" s="14">
        <v>0</v>
      </c>
      <c r="H12" s="14"/>
      <c r="I12" s="14"/>
      <c r="J12" s="14">
        <v>0</v>
      </c>
      <c r="K12" s="14">
        <v>0</v>
      </c>
    </row>
    <row r="13" spans="1:11" ht="20.100000000000001" customHeight="1">
      <c r="A13" s="203" t="s">
        <v>29</v>
      </c>
      <c r="B13" s="204"/>
      <c r="C13" s="205">
        <f t="shared" ref="C13:K13" si="0">SUM(C9:C12)</f>
        <v>2184578</v>
      </c>
      <c r="D13" s="159">
        <f t="shared" si="0"/>
        <v>2184578</v>
      </c>
      <c r="E13" s="202">
        <f t="shared" si="0"/>
        <v>2184578</v>
      </c>
      <c r="F13" s="213">
        <f t="shared" si="0"/>
        <v>168672</v>
      </c>
      <c r="G13" s="213">
        <f t="shared" si="0"/>
        <v>16300</v>
      </c>
      <c r="H13" s="213">
        <f t="shared" si="0"/>
        <v>0</v>
      </c>
      <c r="I13" s="213">
        <f t="shared" si="0"/>
        <v>1999606</v>
      </c>
      <c r="J13" s="213">
        <f t="shared" si="0"/>
        <v>0</v>
      </c>
      <c r="K13" s="213">
        <f t="shared" si="0"/>
        <v>0</v>
      </c>
    </row>
    <row r="15" spans="1:11">
      <c r="A15" s="261"/>
      <c r="B15" s="261"/>
      <c r="C15" s="261"/>
      <c r="D15" s="261"/>
      <c r="E15" s="261"/>
      <c r="F15" s="261"/>
      <c r="G15" s="261"/>
      <c r="H15" s="65"/>
    </row>
    <row r="16" spans="1:11">
      <c r="A16" s="261"/>
      <c r="B16" s="261"/>
      <c r="C16" s="261"/>
      <c r="D16" s="261"/>
      <c r="E16" s="261"/>
      <c r="F16" s="261"/>
      <c r="G16" s="261"/>
      <c r="H16" s="65"/>
    </row>
  </sheetData>
  <mergeCells count="15">
    <mergeCell ref="H6:H7"/>
    <mergeCell ref="A16:G16"/>
    <mergeCell ref="A15:G15"/>
    <mergeCell ref="A2:J2"/>
    <mergeCell ref="A4:A7"/>
    <mergeCell ref="B4:B7"/>
    <mergeCell ref="C4:C7"/>
    <mergeCell ref="D4:D7"/>
    <mergeCell ref="E4:K4"/>
    <mergeCell ref="E5:E7"/>
    <mergeCell ref="F5:J5"/>
    <mergeCell ref="K5:K7"/>
    <mergeCell ref="F6:G6"/>
    <mergeCell ref="I6:I7"/>
    <mergeCell ref="J6:J7"/>
  </mergeCells>
  <pageMargins left="0" right="0" top="0.47244094488188981" bottom="0.51181102362204722" header="0.51181102362204722" footer="0.51181102362204722"/>
  <pageSetup paperSize="9" scale="95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1"/>
  <sheetViews>
    <sheetView showGridLines="0" defaultGridColor="0" colorId="8" workbookViewId="0">
      <selection activeCell="G11" sqref="G11"/>
    </sheetView>
  </sheetViews>
  <sheetFormatPr defaultRowHeight="12.75"/>
  <cols>
    <col min="1" max="1" width="5.5703125" style="10" bestFit="1" customWidth="1"/>
    <col min="2" max="2" width="8.85546875" style="10" bestFit="1" customWidth="1"/>
    <col min="3" max="3" width="6.85546875" style="10" customWidth="1"/>
    <col min="4" max="4" width="14.28515625" style="10" customWidth="1"/>
    <col min="5" max="5" width="14.85546875" style="10" customWidth="1"/>
    <col min="6" max="6" width="15" style="10" customWidth="1"/>
    <col min="7" max="9" width="16.7109375" style="10" customWidth="1"/>
    <col min="10" max="10" width="15" style="10" customWidth="1"/>
    <col min="11" max="11" width="18.140625" style="10" customWidth="1"/>
    <col min="12" max="12" width="15" style="10" customWidth="1"/>
  </cols>
  <sheetData>
    <row r="1" spans="1:12" ht="48.75" customHeight="1">
      <c r="L1" s="57" t="s">
        <v>22</v>
      </c>
    </row>
    <row r="2" spans="1:12" ht="75" customHeight="1">
      <c r="A2" s="255" t="s">
        <v>61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</row>
    <row r="3" spans="1:12" ht="12" customHeight="1" thickBot="1">
      <c r="F3" s="54"/>
      <c r="G3" s="54"/>
      <c r="H3" s="54"/>
      <c r="I3" s="64"/>
      <c r="J3" s="11"/>
      <c r="L3" s="2" t="s">
        <v>0</v>
      </c>
    </row>
    <row r="4" spans="1:12" s="49" customFormat="1" ht="17.25" customHeight="1" thickBot="1">
      <c r="A4" s="279" t="s">
        <v>1</v>
      </c>
      <c r="B4" s="279" t="s">
        <v>2</v>
      </c>
      <c r="C4" s="279" t="s">
        <v>54</v>
      </c>
      <c r="D4" s="282" t="s">
        <v>41</v>
      </c>
      <c r="E4" s="285" t="s">
        <v>58</v>
      </c>
      <c r="F4" s="288" t="s">
        <v>3</v>
      </c>
      <c r="G4" s="289"/>
      <c r="H4" s="289"/>
      <c r="I4" s="289"/>
      <c r="J4" s="289"/>
      <c r="K4" s="289"/>
      <c r="L4" s="290"/>
    </row>
    <row r="5" spans="1:12" s="49" customFormat="1" ht="12" customHeight="1">
      <c r="A5" s="280"/>
      <c r="B5" s="280"/>
      <c r="C5" s="280"/>
      <c r="D5" s="283"/>
      <c r="E5" s="286"/>
      <c r="F5" s="291" t="s">
        <v>8</v>
      </c>
      <c r="G5" s="293" t="s">
        <v>3</v>
      </c>
      <c r="H5" s="294"/>
      <c r="I5" s="294"/>
      <c r="J5" s="294"/>
      <c r="K5" s="294"/>
      <c r="L5" s="291" t="s">
        <v>10</v>
      </c>
    </row>
    <row r="6" spans="1:12" s="49" customFormat="1" ht="31.5" customHeight="1">
      <c r="A6" s="280"/>
      <c r="B6" s="280"/>
      <c r="C6" s="280"/>
      <c r="D6" s="283"/>
      <c r="E6" s="286"/>
      <c r="F6" s="291"/>
      <c r="G6" s="296" t="s">
        <v>43</v>
      </c>
      <c r="H6" s="297"/>
      <c r="I6" s="295" t="s">
        <v>44</v>
      </c>
      <c r="J6" s="295" t="s">
        <v>52</v>
      </c>
      <c r="K6" s="295" t="s">
        <v>53</v>
      </c>
      <c r="L6" s="291"/>
    </row>
    <row r="7" spans="1:12" ht="100.5" customHeight="1" thickBot="1">
      <c r="A7" s="281"/>
      <c r="B7" s="281"/>
      <c r="C7" s="281"/>
      <c r="D7" s="284"/>
      <c r="E7" s="287"/>
      <c r="F7" s="292"/>
      <c r="G7" s="55" t="s">
        <v>42</v>
      </c>
      <c r="H7" s="56" t="s">
        <v>45</v>
      </c>
      <c r="I7" s="294"/>
      <c r="J7" s="294"/>
      <c r="K7" s="294"/>
      <c r="L7" s="292"/>
    </row>
    <row r="8" spans="1:12" ht="11.25" customHeight="1">
      <c r="A8" s="33">
        <v>1</v>
      </c>
      <c r="B8" s="33">
        <v>2</v>
      </c>
      <c r="C8" s="33">
        <v>3</v>
      </c>
      <c r="D8" s="33">
        <v>4</v>
      </c>
      <c r="E8" s="62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  <c r="K8" s="33">
        <v>11</v>
      </c>
      <c r="L8" s="33">
        <v>12</v>
      </c>
    </row>
    <row r="9" spans="1:12" ht="20.100000000000001" customHeight="1">
      <c r="A9" s="58"/>
      <c r="B9" s="58"/>
      <c r="C9" s="58"/>
      <c r="D9" s="58"/>
      <c r="E9" s="58"/>
      <c r="F9" s="13"/>
      <c r="G9" s="13"/>
      <c r="H9" s="13"/>
      <c r="I9" s="13"/>
      <c r="J9" s="13"/>
      <c r="K9" s="13"/>
      <c r="L9" s="13"/>
    </row>
    <row r="10" spans="1:12" ht="20.100000000000001" customHeight="1">
      <c r="A10" s="58"/>
      <c r="B10" s="58"/>
      <c r="C10" s="58"/>
      <c r="D10" s="58"/>
      <c r="E10" s="58"/>
      <c r="F10" s="14"/>
      <c r="G10" s="14"/>
      <c r="H10" s="14"/>
      <c r="I10" s="14"/>
      <c r="J10" s="14"/>
      <c r="K10" s="14"/>
      <c r="L10" s="14"/>
    </row>
    <row r="11" spans="1:12" ht="20.100000000000001" customHeight="1">
      <c r="A11" s="58"/>
      <c r="B11" s="58"/>
      <c r="C11" s="58"/>
      <c r="D11" s="58"/>
      <c r="E11" s="58"/>
      <c r="F11" s="14"/>
      <c r="G11" s="14"/>
      <c r="H11" s="14"/>
      <c r="I11" s="14"/>
      <c r="J11" s="14"/>
      <c r="K11" s="14"/>
      <c r="L11" s="14"/>
    </row>
    <row r="12" spans="1:12" ht="20.100000000000001" customHeight="1">
      <c r="A12" s="58"/>
      <c r="B12" s="58"/>
      <c r="C12" s="58"/>
      <c r="D12" s="58"/>
      <c r="E12" s="58"/>
      <c r="F12" s="14"/>
      <c r="G12" s="14"/>
      <c r="H12" s="14"/>
      <c r="I12" s="14"/>
      <c r="J12" s="14"/>
      <c r="K12" s="14"/>
      <c r="L12" s="14"/>
    </row>
    <row r="13" spans="1:12" ht="20.100000000000001" customHeight="1">
      <c r="A13" s="58"/>
      <c r="B13" s="58"/>
      <c r="C13" s="58"/>
      <c r="D13" s="58"/>
      <c r="E13" s="58"/>
      <c r="F13" s="14"/>
      <c r="G13" s="14"/>
      <c r="H13" s="14"/>
      <c r="I13" s="14"/>
      <c r="J13" s="14"/>
      <c r="K13" s="14"/>
      <c r="L13" s="14"/>
    </row>
    <row r="14" spans="1:12" ht="20.100000000000001" customHeight="1">
      <c r="A14" s="58"/>
      <c r="B14" s="58"/>
      <c r="C14" s="58"/>
      <c r="D14" s="58"/>
      <c r="E14" s="58"/>
      <c r="F14" s="14"/>
      <c r="G14" s="14"/>
      <c r="H14" s="14"/>
      <c r="I14" s="14"/>
      <c r="J14" s="14"/>
      <c r="K14" s="14"/>
      <c r="L14" s="14"/>
    </row>
    <row r="15" spans="1:12" ht="20.100000000000001" customHeight="1">
      <c r="A15" s="58"/>
      <c r="B15" s="58"/>
      <c r="C15" s="58"/>
      <c r="D15" s="58"/>
      <c r="E15" s="58"/>
      <c r="F15" s="14"/>
      <c r="G15" s="14"/>
      <c r="H15" s="14"/>
      <c r="I15" s="14"/>
      <c r="J15" s="14"/>
      <c r="K15" s="14"/>
      <c r="L15" s="14"/>
    </row>
    <row r="16" spans="1:12" ht="20.100000000000001" customHeight="1">
      <c r="A16" s="58"/>
      <c r="B16" s="58"/>
      <c r="C16" s="58"/>
      <c r="D16" s="58"/>
      <c r="E16" s="58"/>
      <c r="F16" s="14"/>
      <c r="G16" s="14"/>
      <c r="H16" s="14"/>
      <c r="I16" s="14"/>
      <c r="J16" s="14"/>
      <c r="K16" s="14"/>
      <c r="L16" s="14"/>
    </row>
    <row r="17" spans="1:12" ht="20.100000000000001" customHeight="1">
      <c r="A17" s="59"/>
      <c r="B17" s="59"/>
      <c r="C17" s="59"/>
      <c r="D17" s="59"/>
      <c r="E17" s="59"/>
      <c r="F17" s="15"/>
      <c r="G17" s="15"/>
      <c r="H17" s="15"/>
      <c r="I17" s="15"/>
      <c r="J17" s="15"/>
      <c r="K17" s="15"/>
      <c r="L17" s="15"/>
    </row>
    <row r="18" spans="1:12" ht="20.100000000000001" customHeight="1">
      <c r="A18" s="298" t="s">
        <v>29</v>
      </c>
      <c r="B18" s="298"/>
      <c r="C18" s="298"/>
      <c r="D18" s="298"/>
      <c r="E18" s="50"/>
      <c r="F18" s="16"/>
      <c r="G18" s="16"/>
      <c r="H18" s="16"/>
      <c r="I18" s="16"/>
      <c r="J18" s="16"/>
      <c r="K18" s="16"/>
      <c r="L18" s="16"/>
    </row>
    <row r="20" spans="1:12">
      <c r="A20" s="261" t="s">
        <v>55</v>
      </c>
      <c r="B20" s="261"/>
      <c r="C20" s="261"/>
      <c r="D20" s="261"/>
      <c r="E20" s="261"/>
      <c r="F20" s="261"/>
      <c r="G20" s="261"/>
      <c r="H20" s="261"/>
      <c r="I20" s="65"/>
    </row>
    <row r="21" spans="1:12">
      <c r="A21" s="261" t="s">
        <v>57</v>
      </c>
      <c r="B21" s="261"/>
      <c r="C21" s="261"/>
      <c r="D21" s="261"/>
      <c r="E21" s="261"/>
      <c r="F21" s="261"/>
      <c r="G21" s="261"/>
      <c r="H21" s="261"/>
      <c r="I21" s="65"/>
    </row>
  </sheetData>
  <mergeCells count="17">
    <mergeCell ref="A21:H21"/>
    <mergeCell ref="A20:H20"/>
    <mergeCell ref="G6:H6"/>
    <mergeCell ref="J6:J7"/>
    <mergeCell ref="K6:K7"/>
    <mergeCell ref="A18:D18"/>
    <mergeCell ref="A2:K2"/>
    <mergeCell ref="A4:A7"/>
    <mergeCell ref="B4:B7"/>
    <mergeCell ref="C4:C7"/>
    <mergeCell ref="D4:D7"/>
    <mergeCell ref="E4:E7"/>
    <mergeCell ref="F4:L4"/>
    <mergeCell ref="F5:F7"/>
    <mergeCell ref="G5:K5"/>
    <mergeCell ref="L5:L7"/>
    <mergeCell ref="I6:I7"/>
  </mergeCells>
  <printOptions horizontalCentered="1"/>
  <pageMargins left="0.56999999999999995" right="0.27" top="0.75" bottom="0.59055118110236227" header="0.51181102362204722" footer="0.51181102362204722"/>
  <pageSetup paperSize="9" scale="95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4"/>
  <sheetViews>
    <sheetView showGridLines="0" defaultGridColor="0" topLeftCell="B1" colorId="8" workbookViewId="0">
      <selection activeCell="E9" sqref="E9"/>
    </sheetView>
  </sheetViews>
  <sheetFormatPr defaultRowHeight="12.75"/>
  <cols>
    <col min="1" max="1" width="5.5703125" style="10" bestFit="1" customWidth="1"/>
    <col min="2" max="2" width="8.85546875" style="10" bestFit="1" customWidth="1"/>
    <col min="3" max="3" width="11" style="10" customWidth="1"/>
    <col min="4" max="4" width="13.28515625" style="10" customWidth="1"/>
    <col min="5" max="5" width="11.85546875" style="10" customWidth="1"/>
    <col min="6" max="8" width="16.7109375" style="10" customWidth="1"/>
    <col min="9" max="9" width="15" style="10" customWidth="1"/>
    <col min="10" max="10" width="18.140625" style="10" customWidth="1"/>
    <col min="11" max="11" width="15" style="10" customWidth="1"/>
  </cols>
  <sheetData>
    <row r="1" spans="1:11" ht="48.75" customHeight="1">
      <c r="J1" s="75" t="s">
        <v>193</v>
      </c>
      <c r="K1" s="57"/>
    </row>
    <row r="2" spans="1:11" ht="75" customHeight="1">
      <c r="A2" s="255" t="s">
        <v>74</v>
      </c>
      <c r="B2" s="255"/>
      <c r="C2" s="255"/>
      <c r="D2" s="255"/>
      <c r="E2" s="255"/>
      <c r="F2" s="255"/>
      <c r="G2" s="255"/>
      <c r="H2" s="255"/>
      <c r="I2" s="255"/>
      <c r="J2" s="255"/>
    </row>
    <row r="3" spans="1:11" ht="12" customHeight="1" thickBot="1">
      <c r="E3" s="54"/>
      <c r="F3" s="54"/>
      <c r="G3" s="54"/>
      <c r="H3" s="64"/>
      <c r="I3" s="11"/>
      <c r="K3" s="2" t="s">
        <v>0</v>
      </c>
    </row>
    <row r="4" spans="1:11" s="49" customFormat="1" ht="17.25" customHeight="1" thickBot="1">
      <c r="A4" s="279" t="s">
        <v>1</v>
      </c>
      <c r="B4" s="279" t="s">
        <v>5</v>
      </c>
      <c r="C4" s="282" t="s">
        <v>41</v>
      </c>
      <c r="D4" s="285" t="s">
        <v>58</v>
      </c>
      <c r="E4" s="288" t="s">
        <v>3</v>
      </c>
      <c r="F4" s="289"/>
      <c r="G4" s="289"/>
      <c r="H4" s="289"/>
      <c r="I4" s="289"/>
      <c r="J4" s="289"/>
      <c r="K4" s="290"/>
    </row>
    <row r="5" spans="1:11" s="49" customFormat="1" ht="12" customHeight="1">
      <c r="A5" s="280"/>
      <c r="B5" s="280"/>
      <c r="C5" s="283"/>
      <c r="D5" s="286"/>
      <c r="E5" s="291" t="s">
        <v>8</v>
      </c>
      <c r="F5" s="293" t="s">
        <v>3</v>
      </c>
      <c r="G5" s="294"/>
      <c r="H5" s="294"/>
      <c r="I5" s="294"/>
      <c r="J5" s="294"/>
      <c r="K5" s="291" t="s">
        <v>10</v>
      </c>
    </row>
    <row r="6" spans="1:11" s="49" customFormat="1" ht="31.5" customHeight="1">
      <c r="A6" s="280"/>
      <c r="B6" s="280"/>
      <c r="C6" s="283"/>
      <c r="D6" s="286"/>
      <c r="E6" s="291"/>
      <c r="F6" s="296" t="s">
        <v>43</v>
      </c>
      <c r="G6" s="297"/>
      <c r="H6" s="295" t="s">
        <v>44</v>
      </c>
      <c r="I6" s="295" t="s">
        <v>52</v>
      </c>
      <c r="J6" s="295" t="s">
        <v>64</v>
      </c>
      <c r="K6" s="291"/>
    </row>
    <row r="7" spans="1:11" ht="153" customHeight="1" thickBot="1">
      <c r="A7" s="281"/>
      <c r="B7" s="281"/>
      <c r="C7" s="284"/>
      <c r="D7" s="287"/>
      <c r="E7" s="292"/>
      <c r="F7" s="55" t="s">
        <v>42</v>
      </c>
      <c r="G7" s="56" t="s">
        <v>45</v>
      </c>
      <c r="H7" s="294"/>
      <c r="I7" s="294"/>
      <c r="J7" s="294"/>
      <c r="K7" s="292"/>
    </row>
    <row r="8" spans="1:11" ht="11.25" customHeight="1">
      <c r="A8" s="33">
        <v>1</v>
      </c>
      <c r="B8" s="33">
        <v>2</v>
      </c>
      <c r="C8" s="33">
        <v>3</v>
      </c>
      <c r="D8" s="62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  <c r="K8" s="33">
        <v>11</v>
      </c>
    </row>
    <row r="9" spans="1:11" ht="20.100000000000001" customHeight="1">
      <c r="A9" s="58">
        <v>801</v>
      </c>
      <c r="B9" s="58">
        <v>80104</v>
      </c>
      <c r="C9" s="74">
        <v>70000</v>
      </c>
      <c r="D9" s="74">
        <v>70000</v>
      </c>
      <c r="E9" s="214">
        <v>70000</v>
      </c>
      <c r="F9" s="13">
        <v>0</v>
      </c>
      <c r="G9" s="201">
        <v>70000</v>
      </c>
      <c r="H9" s="13">
        <v>0</v>
      </c>
      <c r="I9" s="13">
        <v>0</v>
      </c>
      <c r="J9" s="13">
        <v>0</v>
      </c>
      <c r="K9" s="201">
        <v>0</v>
      </c>
    </row>
    <row r="10" spans="1:11" ht="20.100000000000001" customHeight="1">
      <c r="A10" s="58">
        <v>900</v>
      </c>
      <c r="B10" s="58">
        <v>90013</v>
      </c>
      <c r="C10" s="58">
        <v>0</v>
      </c>
      <c r="D10" s="74">
        <v>1300000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201">
        <v>1300000</v>
      </c>
    </row>
    <row r="11" spans="1:11" ht="20.100000000000001" customHeight="1">
      <c r="A11" s="203" t="s">
        <v>29</v>
      </c>
      <c r="B11" s="204"/>
      <c r="C11" s="205">
        <f t="shared" ref="C11:K11" si="0">SUM(C9:C10)</f>
        <v>70000</v>
      </c>
      <c r="D11" s="159">
        <f t="shared" si="0"/>
        <v>1370000</v>
      </c>
      <c r="E11" s="202">
        <f t="shared" si="0"/>
        <v>70000</v>
      </c>
      <c r="F11" s="213">
        <f t="shared" si="0"/>
        <v>0</v>
      </c>
      <c r="G11" s="202">
        <f t="shared" si="0"/>
        <v>70000</v>
      </c>
      <c r="H11" s="213">
        <f t="shared" si="0"/>
        <v>0</v>
      </c>
      <c r="I11" s="213">
        <f t="shared" si="0"/>
        <v>0</v>
      </c>
      <c r="J11" s="213">
        <f t="shared" si="0"/>
        <v>0</v>
      </c>
      <c r="K11" s="202">
        <f t="shared" si="0"/>
        <v>1300000</v>
      </c>
    </row>
    <row r="13" spans="1:11">
      <c r="A13" s="261"/>
      <c r="B13" s="261"/>
      <c r="C13" s="261"/>
      <c r="D13" s="261"/>
      <c r="E13" s="261"/>
      <c r="F13" s="261"/>
      <c r="G13" s="261"/>
      <c r="H13" s="65"/>
    </row>
    <row r="14" spans="1:11">
      <c r="A14" s="261"/>
      <c r="B14" s="261"/>
      <c r="C14" s="261"/>
      <c r="D14" s="261"/>
      <c r="E14" s="261"/>
      <c r="F14" s="261"/>
      <c r="G14" s="261"/>
      <c r="H14" s="65"/>
    </row>
  </sheetData>
  <mergeCells count="15">
    <mergeCell ref="A14:G14"/>
    <mergeCell ref="A13:G13"/>
    <mergeCell ref="F6:G6"/>
    <mergeCell ref="I6:I7"/>
    <mergeCell ref="J6:J7"/>
    <mergeCell ref="A2:J2"/>
    <mergeCell ref="A4:A7"/>
    <mergeCell ref="B4:B7"/>
    <mergeCell ref="C4:C7"/>
    <mergeCell ref="D4:D7"/>
    <mergeCell ref="E4:K4"/>
    <mergeCell ref="E5:E7"/>
    <mergeCell ref="F5:J5"/>
    <mergeCell ref="K5:K7"/>
    <mergeCell ref="H6:H7"/>
  </mergeCells>
  <printOptions horizontalCentered="1"/>
  <pageMargins left="0" right="0" top="0" bottom="0.59055118110236227" header="0.51181102362204722" footer="0.51181102362204722"/>
  <pageSetup paperSize="9" scale="9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3"/>
  <sheetViews>
    <sheetView showGridLines="0" defaultGridColor="0" colorId="7" workbookViewId="0">
      <selection activeCell="H3" sqref="H3"/>
    </sheetView>
  </sheetViews>
  <sheetFormatPr defaultRowHeight="12.75"/>
  <cols>
    <col min="1" max="1" width="6" customWidth="1"/>
    <col min="2" max="2" width="10.140625" customWidth="1"/>
    <col min="3" max="3" width="35.7109375" customWidth="1"/>
    <col min="4" max="4" width="18" customWidth="1"/>
    <col min="5" max="6" width="18" style="10" customWidth="1"/>
  </cols>
  <sheetData>
    <row r="1" spans="1:6" ht="48.75" customHeight="1">
      <c r="E1" s="226" t="s">
        <v>203</v>
      </c>
      <c r="F1" s="226"/>
    </row>
    <row r="2" spans="1:6" ht="47.25" customHeight="1">
      <c r="A2" s="227" t="s">
        <v>204</v>
      </c>
      <c r="B2" s="227"/>
      <c r="C2" s="227"/>
      <c r="D2" s="227"/>
      <c r="E2" s="227"/>
      <c r="F2" s="228"/>
    </row>
    <row r="3" spans="1:6" ht="9.75" customHeight="1">
      <c r="A3" s="1"/>
      <c r="B3" s="1"/>
      <c r="C3" s="1"/>
      <c r="D3" s="1"/>
      <c r="E3" s="1"/>
      <c r="F3" s="2" t="s">
        <v>0</v>
      </c>
    </row>
    <row r="4" spans="1:6" s="3" customFormat="1" ht="15" customHeight="1">
      <c r="A4" s="229" t="s">
        <v>1</v>
      </c>
      <c r="B4" s="229" t="s">
        <v>5</v>
      </c>
      <c r="C4" s="229" t="s">
        <v>50</v>
      </c>
      <c r="D4" s="229" t="s">
        <v>62</v>
      </c>
      <c r="E4" s="229" t="s">
        <v>3</v>
      </c>
      <c r="F4" s="229"/>
    </row>
    <row r="5" spans="1:6" s="5" customFormat="1" ht="51" customHeight="1">
      <c r="A5" s="229"/>
      <c r="B5" s="229"/>
      <c r="C5" s="229"/>
      <c r="D5" s="229"/>
      <c r="E5" s="4" t="s">
        <v>48</v>
      </c>
      <c r="F5" s="4" t="s">
        <v>49</v>
      </c>
    </row>
    <row r="6" spans="1:6" s="3" customFormat="1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</row>
    <row r="7" spans="1:6" s="3" customFormat="1">
      <c r="A7" s="7">
        <v>921</v>
      </c>
      <c r="B7" s="7">
        <v>92195</v>
      </c>
      <c r="C7" s="7" t="s">
        <v>198</v>
      </c>
      <c r="D7" s="7">
        <v>720</v>
      </c>
      <c r="E7" s="7">
        <v>0</v>
      </c>
      <c r="F7" s="7">
        <v>420</v>
      </c>
    </row>
    <row r="8" spans="1:6" s="3" customFormat="1">
      <c r="A8" s="7">
        <v>921</v>
      </c>
      <c r="B8" s="7">
        <v>92195</v>
      </c>
      <c r="C8" s="8" t="s">
        <v>177</v>
      </c>
      <c r="D8" s="8">
        <v>460</v>
      </c>
      <c r="E8" s="7">
        <v>0</v>
      </c>
      <c r="F8" s="8">
        <v>460</v>
      </c>
    </row>
    <row r="9" spans="1:6" s="3" customFormat="1">
      <c r="A9" s="7">
        <v>921</v>
      </c>
      <c r="B9" s="7">
        <v>92195</v>
      </c>
      <c r="C9" s="8" t="s">
        <v>178</v>
      </c>
      <c r="D9" s="8">
        <v>250</v>
      </c>
      <c r="E9" s="7">
        <v>0</v>
      </c>
      <c r="F9" s="8">
        <v>250</v>
      </c>
    </row>
    <row r="10" spans="1:6" s="3" customFormat="1">
      <c r="A10" s="7">
        <v>921</v>
      </c>
      <c r="B10" s="7">
        <v>92195</v>
      </c>
      <c r="C10" s="8" t="s">
        <v>199</v>
      </c>
      <c r="D10" s="8">
        <v>670</v>
      </c>
      <c r="E10" s="7">
        <v>0</v>
      </c>
      <c r="F10" s="8">
        <v>470</v>
      </c>
    </row>
    <row r="11" spans="1:6" s="3" customFormat="1">
      <c r="A11" s="7">
        <v>921</v>
      </c>
      <c r="B11" s="7">
        <v>92195</v>
      </c>
      <c r="C11" s="8" t="s">
        <v>200</v>
      </c>
      <c r="D11" s="8">
        <v>200</v>
      </c>
      <c r="E11" s="7">
        <v>0</v>
      </c>
      <c r="F11" s="8">
        <v>200</v>
      </c>
    </row>
    <row r="12" spans="1:6" s="3" customFormat="1">
      <c r="A12" s="7">
        <v>921</v>
      </c>
      <c r="B12" s="7">
        <v>92195</v>
      </c>
      <c r="C12" s="8" t="s">
        <v>202</v>
      </c>
      <c r="D12" s="206">
        <v>1000</v>
      </c>
      <c r="E12" s="7">
        <v>0</v>
      </c>
      <c r="F12" s="8">
        <v>800</v>
      </c>
    </row>
    <row r="13" spans="1:6" s="3" customFormat="1">
      <c r="A13" s="7">
        <v>921</v>
      </c>
      <c r="B13" s="7">
        <v>92195</v>
      </c>
      <c r="C13" s="8" t="s">
        <v>179</v>
      </c>
      <c r="D13" s="8">
        <v>400</v>
      </c>
      <c r="E13" s="7">
        <v>0</v>
      </c>
      <c r="F13" s="8">
        <v>400</v>
      </c>
    </row>
    <row r="14" spans="1:6" s="3" customFormat="1">
      <c r="A14" s="7">
        <v>921</v>
      </c>
      <c r="B14" s="7">
        <v>92195</v>
      </c>
      <c r="C14" s="8" t="s">
        <v>180</v>
      </c>
      <c r="D14" s="8">
        <v>220</v>
      </c>
      <c r="E14" s="7">
        <v>0</v>
      </c>
      <c r="F14" s="8">
        <v>220</v>
      </c>
    </row>
    <row r="15" spans="1:6" s="3" customFormat="1">
      <c r="A15" s="7">
        <v>921</v>
      </c>
      <c r="B15" s="7">
        <v>92195</v>
      </c>
      <c r="C15" s="8" t="s">
        <v>201</v>
      </c>
      <c r="D15" s="206">
        <v>1100</v>
      </c>
      <c r="E15" s="7">
        <v>0</v>
      </c>
      <c r="F15" s="8">
        <v>600</v>
      </c>
    </row>
    <row r="16" spans="1:6" s="3" customFormat="1">
      <c r="A16" s="7">
        <v>921</v>
      </c>
      <c r="B16" s="7">
        <v>92195</v>
      </c>
      <c r="C16" s="8" t="s">
        <v>181</v>
      </c>
      <c r="D16" s="206">
        <v>5300</v>
      </c>
      <c r="E16" s="7">
        <v>0</v>
      </c>
      <c r="F16" s="206">
        <v>5300</v>
      </c>
    </row>
    <row r="17" spans="1:6" s="3" customFormat="1">
      <c r="A17" s="7">
        <v>921</v>
      </c>
      <c r="B17" s="7">
        <v>92195</v>
      </c>
      <c r="C17" s="8" t="s">
        <v>182</v>
      </c>
      <c r="D17" s="8">
        <v>300</v>
      </c>
      <c r="E17" s="7">
        <v>0</v>
      </c>
      <c r="F17" s="8">
        <v>300</v>
      </c>
    </row>
    <row r="18" spans="1:6" s="3" customFormat="1">
      <c r="A18" s="7">
        <v>921</v>
      </c>
      <c r="B18" s="7">
        <v>92195</v>
      </c>
      <c r="C18" s="8" t="s">
        <v>183</v>
      </c>
      <c r="D18" s="8">
        <v>300</v>
      </c>
      <c r="E18" s="7">
        <v>0</v>
      </c>
      <c r="F18" s="8">
        <v>300</v>
      </c>
    </row>
    <row r="19" spans="1:6" s="3" customFormat="1">
      <c r="A19" s="7">
        <v>921</v>
      </c>
      <c r="B19" s="7">
        <v>92195</v>
      </c>
      <c r="C19" s="8" t="s">
        <v>184</v>
      </c>
      <c r="D19" s="8">
        <v>200</v>
      </c>
      <c r="E19" s="7">
        <v>0</v>
      </c>
      <c r="F19" s="8">
        <v>200</v>
      </c>
    </row>
    <row r="20" spans="1:6" s="3" customFormat="1">
      <c r="A20" s="7">
        <v>921</v>
      </c>
      <c r="B20" s="7">
        <v>92195</v>
      </c>
      <c r="C20" s="8" t="s">
        <v>185</v>
      </c>
      <c r="D20" s="8">
        <v>800</v>
      </c>
      <c r="E20" s="7">
        <v>0</v>
      </c>
      <c r="F20" s="8">
        <v>800</v>
      </c>
    </row>
    <row r="21" spans="1:6" s="3" customFormat="1">
      <c r="A21" s="7">
        <v>921</v>
      </c>
      <c r="B21" s="7">
        <v>92195</v>
      </c>
      <c r="C21" s="8" t="s">
        <v>186</v>
      </c>
      <c r="D21" s="8">
        <v>500</v>
      </c>
      <c r="E21" s="7">
        <v>0</v>
      </c>
      <c r="F21" s="8">
        <v>500</v>
      </c>
    </row>
    <row r="22" spans="1:6">
      <c r="A22" s="7">
        <v>921</v>
      </c>
      <c r="B22" s="7">
        <v>92195</v>
      </c>
      <c r="C22" s="9" t="s">
        <v>187</v>
      </c>
      <c r="D22" s="207">
        <v>2600</v>
      </c>
      <c r="E22" s="7">
        <v>0</v>
      </c>
      <c r="F22" s="207">
        <v>2600</v>
      </c>
    </row>
    <row r="23" spans="1:6">
      <c r="A23" s="225" t="s">
        <v>4</v>
      </c>
      <c r="B23" s="225"/>
      <c r="C23" s="225"/>
      <c r="D23" s="208">
        <f>SUM(D7:D22)</f>
        <v>15020</v>
      </c>
      <c r="E23" s="208">
        <f>SUM(E7:E22)</f>
        <v>0</v>
      </c>
      <c r="F23" s="208">
        <f>SUM(F7:F22)</f>
        <v>13820</v>
      </c>
    </row>
    <row r="24" spans="1:6">
      <c r="B24" s="10"/>
      <c r="C24" s="10"/>
      <c r="D24" s="10"/>
    </row>
    <row r="25" spans="1:6">
      <c r="A25" s="224"/>
      <c r="B25" s="224"/>
      <c r="C25" s="224"/>
      <c r="D25" s="10"/>
    </row>
    <row r="26" spans="1:6">
      <c r="B26" s="10"/>
      <c r="C26" s="10"/>
      <c r="D26" s="10"/>
    </row>
    <row r="27" spans="1:6">
      <c r="B27" s="10"/>
      <c r="C27" s="10"/>
      <c r="D27" s="10"/>
    </row>
    <row r="28" spans="1:6">
      <c r="B28" s="10"/>
      <c r="C28" s="10"/>
      <c r="D28" s="10"/>
    </row>
    <row r="29" spans="1:6">
      <c r="B29" s="10"/>
      <c r="C29" s="10"/>
      <c r="D29" s="10"/>
    </row>
    <row r="30" spans="1:6">
      <c r="B30" s="10"/>
      <c r="C30" s="10"/>
      <c r="D30" s="10"/>
    </row>
    <row r="31" spans="1:6">
      <c r="B31" s="10"/>
      <c r="C31" s="10"/>
      <c r="D31" s="10"/>
    </row>
    <row r="32" spans="1:6">
      <c r="B32" s="10"/>
      <c r="C32" s="10"/>
      <c r="D32" s="10"/>
    </row>
    <row r="33" spans="2:4">
      <c r="B33" s="10"/>
      <c r="C33" s="10"/>
      <c r="D33" s="10"/>
    </row>
  </sheetData>
  <mergeCells count="9">
    <mergeCell ref="A23:C23"/>
    <mergeCell ref="A25:C25"/>
    <mergeCell ref="E1:F1"/>
    <mergeCell ref="A2:F2"/>
    <mergeCell ref="A4:A5"/>
    <mergeCell ref="B4:B5"/>
    <mergeCell ref="C4:C5"/>
    <mergeCell ref="D4:D5"/>
    <mergeCell ref="E4:F4"/>
  </mergeCells>
  <printOptions horizontalCentered="1"/>
  <pageMargins left="0.68" right="0.54" top="1.03" bottom="0.59055118110236227" header="0.51181102362204722" footer="0.51181102362204722"/>
  <pageSetup paperSize="9" scale="9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0"/>
  <sheetViews>
    <sheetView showGridLines="0" workbookViewId="0">
      <selection activeCell="B4" sqref="B4"/>
    </sheetView>
  </sheetViews>
  <sheetFormatPr defaultRowHeight="12.75"/>
  <cols>
    <col min="1" max="1" width="4.7109375" customWidth="1"/>
    <col min="2" max="2" width="36.42578125" customWidth="1"/>
    <col min="3" max="4" width="16.42578125" customWidth="1"/>
  </cols>
  <sheetData>
    <row r="1" spans="1:7" ht="48.75" customHeight="1">
      <c r="D1" s="66" t="s">
        <v>30</v>
      </c>
    </row>
    <row r="2" spans="1:7" ht="48" customHeight="1">
      <c r="A2" s="255" t="s">
        <v>67</v>
      </c>
      <c r="B2" s="256"/>
      <c r="C2" s="256"/>
      <c r="D2" s="299"/>
    </row>
    <row r="3" spans="1:7" ht="15.75" customHeight="1">
      <c r="A3" s="10"/>
      <c r="B3" s="10"/>
      <c r="C3" s="10"/>
      <c r="D3" s="2" t="s">
        <v>0</v>
      </c>
    </row>
    <row r="4" spans="1:7" ht="30" customHeight="1">
      <c r="A4" s="72" t="s">
        <v>12</v>
      </c>
      <c r="B4" s="70" t="s">
        <v>23</v>
      </c>
      <c r="C4" s="71" t="s">
        <v>25</v>
      </c>
      <c r="D4" s="73" t="s">
        <v>66</v>
      </c>
    </row>
    <row r="5" spans="1:7" ht="12.75" customHeight="1">
      <c r="A5" s="33">
        <v>1</v>
      </c>
      <c r="B5" s="33">
        <v>2</v>
      </c>
      <c r="C5" s="33">
        <v>4</v>
      </c>
      <c r="D5" s="33">
        <v>8</v>
      </c>
    </row>
    <row r="6" spans="1:7" ht="29.25" customHeight="1">
      <c r="A6" s="53" t="s">
        <v>27</v>
      </c>
      <c r="B6" s="37" t="s">
        <v>28</v>
      </c>
      <c r="C6" s="50"/>
      <c r="D6" s="50"/>
      <c r="G6" t="s">
        <v>51</v>
      </c>
    </row>
    <row r="7" spans="1:7" ht="19.5" customHeight="1">
      <c r="A7" s="51"/>
      <c r="B7" s="60" t="s">
        <v>3</v>
      </c>
      <c r="C7" s="50"/>
      <c r="D7" s="50"/>
    </row>
    <row r="8" spans="1:7" ht="19.5" customHeight="1">
      <c r="A8" s="51"/>
      <c r="B8" s="61" t="s">
        <v>16</v>
      </c>
      <c r="C8" s="50"/>
      <c r="D8" s="50"/>
    </row>
    <row r="9" spans="1:7" ht="19.5" customHeight="1">
      <c r="A9" s="51"/>
      <c r="B9" s="61" t="s">
        <v>17</v>
      </c>
      <c r="C9" s="50"/>
      <c r="D9" s="50"/>
    </row>
    <row r="10" spans="1:7" ht="19.5" customHeight="1">
      <c r="A10" s="51"/>
      <c r="B10" s="61" t="s">
        <v>18</v>
      </c>
      <c r="C10" s="50"/>
      <c r="D10" s="50"/>
    </row>
  </sheetData>
  <mergeCells count="1">
    <mergeCell ref="A2:D2"/>
  </mergeCells>
  <printOptions horizontalCentered="1"/>
  <pageMargins left="0.56999999999999995" right="0.54" top="0.46" bottom="0.38" header="0.51181102362204722" footer="0.35"/>
  <pageSetup paperSize="9" scale="9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8"/>
  <sheetViews>
    <sheetView showGridLines="0" tabSelected="1" topLeftCell="C1" workbookViewId="0">
      <selection activeCell="G1" sqref="G1"/>
    </sheetView>
  </sheetViews>
  <sheetFormatPr defaultRowHeight="12.75"/>
  <cols>
    <col min="1" max="1" width="4.7109375" customWidth="1"/>
    <col min="2" max="2" width="30" customWidth="1"/>
    <col min="3" max="3" width="15.140625" customWidth="1"/>
    <col min="4" max="4" width="10.7109375" customWidth="1"/>
    <col min="5" max="5" width="9.7109375" customWidth="1"/>
    <col min="6" max="6" width="14.140625" customWidth="1"/>
    <col min="7" max="7" width="19.42578125" customWidth="1"/>
  </cols>
  <sheetData>
    <row r="1" spans="1:7" ht="48.75" customHeight="1">
      <c r="G1" s="75" t="s">
        <v>75</v>
      </c>
    </row>
    <row r="2" spans="1:7" ht="48" customHeight="1">
      <c r="A2" s="255" t="s">
        <v>68</v>
      </c>
      <c r="B2" s="256"/>
      <c r="C2" s="256"/>
      <c r="D2" s="256"/>
      <c r="E2" s="299"/>
      <c r="F2" s="299"/>
    </row>
    <row r="3" spans="1:7" ht="9.75" customHeight="1">
      <c r="A3" s="10"/>
      <c r="B3" s="10"/>
      <c r="C3" s="10"/>
      <c r="D3" s="10"/>
      <c r="E3" s="10"/>
      <c r="G3" s="2" t="s">
        <v>0</v>
      </c>
    </row>
    <row r="4" spans="1:7" ht="30" customHeight="1">
      <c r="A4" s="305" t="s">
        <v>12</v>
      </c>
      <c r="B4" s="305" t="s">
        <v>23</v>
      </c>
      <c r="C4" s="301" t="s">
        <v>24</v>
      </c>
      <c r="D4" s="302" t="s">
        <v>46</v>
      </c>
      <c r="E4" s="302" t="s">
        <v>47</v>
      </c>
      <c r="F4" s="301" t="s">
        <v>26</v>
      </c>
      <c r="G4" s="301" t="s">
        <v>69</v>
      </c>
    </row>
    <row r="5" spans="1:7" ht="12" customHeight="1">
      <c r="A5" s="305"/>
      <c r="B5" s="305"/>
      <c r="C5" s="301"/>
      <c r="D5" s="303"/>
      <c r="E5" s="303"/>
      <c r="F5" s="301"/>
      <c r="G5" s="301"/>
    </row>
    <row r="6" spans="1:7" ht="18" customHeight="1">
      <c r="A6" s="305"/>
      <c r="B6" s="305"/>
      <c r="C6" s="301"/>
      <c r="D6" s="303"/>
      <c r="E6" s="303"/>
      <c r="F6" s="301"/>
      <c r="G6" s="301"/>
    </row>
    <row r="7" spans="1:7" ht="42" customHeight="1">
      <c r="A7" s="305"/>
      <c r="B7" s="305"/>
      <c r="C7" s="301"/>
      <c r="D7" s="304"/>
      <c r="E7" s="304"/>
      <c r="F7" s="301"/>
      <c r="G7" s="301"/>
    </row>
    <row r="8" spans="1:7" ht="12.75" customHeight="1">
      <c r="A8" s="33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</row>
    <row r="9" spans="1:7" ht="19.5" customHeight="1">
      <c r="A9" s="31"/>
      <c r="B9" s="34" t="s">
        <v>3</v>
      </c>
      <c r="C9" s="31"/>
      <c r="D9" s="31"/>
      <c r="E9" s="31"/>
      <c r="F9" s="31"/>
      <c r="G9" s="31"/>
    </row>
    <row r="10" spans="1:7" ht="19.5" customHeight="1">
      <c r="A10" s="58" t="s">
        <v>16</v>
      </c>
      <c r="B10" s="35" t="s">
        <v>119</v>
      </c>
      <c r="C10" s="31">
        <v>0</v>
      </c>
      <c r="D10" s="74">
        <v>20000</v>
      </c>
      <c r="E10" s="74">
        <v>20000</v>
      </c>
      <c r="F10" s="31">
        <v>0</v>
      </c>
      <c r="G10" s="31">
        <v>0</v>
      </c>
    </row>
    <row r="11" spans="1:7" ht="19.5" customHeight="1">
      <c r="A11" s="58" t="s">
        <v>17</v>
      </c>
      <c r="B11" s="35" t="s">
        <v>121</v>
      </c>
      <c r="C11" s="31">
        <v>0</v>
      </c>
      <c r="D11" s="74">
        <v>130000</v>
      </c>
      <c r="E11" s="74">
        <v>130000</v>
      </c>
      <c r="F11" s="31">
        <v>0</v>
      </c>
      <c r="G11" s="31">
        <v>0</v>
      </c>
    </row>
    <row r="12" spans="1:7" ht="19.5" customHeight="1">
      <c r="A12" s="59" t="s">
        <v>18</v>
      </c>
      <c r="B12" s="36" t="s">
        <v>159</v>
      </c>
      <c r="C12" s="32">
        <v>0</v>
      </c>
      <c r="D12" s="174">
        <v>150000</v>
      </c>
      <c r="E12" s="174">
        <v>150000</v>
      </c>
      <c r="F12" s="32">
        <v>0</v>
      </c>
      <c r="G12" s="32">
        <v>0</v>
      </c>
    </row>
    <row r="13" spans="1:7" s="38" customFormat="1" ht="19.5" customHeight="1">
      <c r="A13" s="300" t="s">
        <v>29</v>
      </c>
      <c r="B13" s="300"/>
      <c r="C13" s="37"/>
      <c r="D13" s="159">
        <f>SUM(D10:D12)</f>
        <v>300000</v>
      </c>
      <c r="E13" s="159">
        <f>SUM(E10:E12)</f>
        <v>300000</v>
      </c>
      <c r="F13" s="37">
        <f>SUM(F10:F12)</f>
        <v>0</v>
      </c>
      <c r="G13" s="37">
        <v>0</v>
      </c>
    </row>
    <row r="14" spans="1:7" ht="15" customHeight="1"/>
    <row r="15" spans="1:7" ht="12.75" customHeight="1">
      <c r="A15" s="39"/>
    </row>
    <row r="16" spans="1:7">
      <c r="A16" s="39"/>
    </row>
    <row r="17" spans="1:1">
      <c r="A17" s="39"/>
    </row>
    <row r="18" spans="1:1">
      <c r="A18" s="39"/>
    </row>
  </sheetData>
  <mergeCells count="9">
    <mergeCell ref="A13:B13"/>
    <mergeCell ref="G4:G7"/>
    <mergeCell ref="D4:D7"/>
    <mergeCell ref="E4:E7"/>
    <mergeCell ref="A2:F2"/>
    <mergeCell ref="A4:A7"/>
    <mergeCell ref="B4:B7"/>
    <mergeCell ref="C4:C7"/>
    <mergeCell ref="F4:F7"/>
  </mergeCells>
  <printOptions horizontalCentered="1"/>
  <pageMargins left="0.55118110236220474" right="0.55118110236220474" top="0.47244094488188981" bottom="0.39370078740157483" header="0.51181102362204722" footer="0.35433070866141736"/>
  <pageSetup paperSize="9"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I9"/>
  <sheetViews>
    <sheetView showGridLines="0" workbookViewId="0">
      <selection activeCell="L6" sqref="L6"/>
    </sheetView>
  </sheetViews>
  <sheetFormatPr defaultRowHeight="12.75"/>
  <cols>
    <col min="1" max="1" width="4" style="10" customWidth="1"/>
    <col min="2" max="2" width="8.140625" style="10" customWidth="1"/>
    <col min="3" max="3" width="9.85546875" style="10" customWidth="1"/>
    <col min="4" max="4" width="41.5703125" style="10" customWidth="1"/>
    <col min="5" max="5" width="22.42578125" style="10" customWidth="1"/>
    <col min="6" max="16384" width="9.140625" style="10"/>
  </cols>
  <sheetData>
    <row r="1" spans="1:9" ht="48.75" customHeight="1">
      <c r="E1" s="75" t="s">
        <v>194</v>
      </c>
    </row>
    <row r="2" spans="1:9" ht="48" customHeight="1">
      <c r="A2" s="255" t="s">
        <v>161</v>
      </c>
      <c r="B2" s="255"/>
      <c r="C2" s="255"/>
      <c r="D2" s="255"/>
      <c r="E2" s="255"/>
      <c r="F2" s="63"/>
      <c r="H2" s="41"/>
      <c r="I2" s="41"/>
    </row>
    <row r="3" spans="1:9" ht="9.75" customHeight="1" thickBot="1">
      <c r="A3" s="42"/>
      <c r="B3" s="42"/>
      <c r="C3" s="42"/>
      <c r="D3" s="42"/>
      <c r="E3" s="2" t="s">
        <v>0</v>
      </c>
      <c r="H3" s="41"/>
      <c r="I3" s="41"/>
    </row>
    <row r="4" spans="1:9" ht="64.5" customHeight="1">
      <c r="A4" s="164" t="s">
        <v>12</v>
      </c>
      <c r="B4" s="165" t="s">
        <v>1</v>
      </c>
      <c r="C4" s="165" t="s">
        <v>5</v>
      </c>
      <c r="D4" s="165" t="s">
        <v>31</v>
      </c>
      <c r="E4" s="167" t="s">
        <v>32</v>
      </c>
    </row>
    <row r="5" spans="1:9" ht="12" customHeight="1">
      <c r="A5" s="177">
        <v>1</v>
      </c>
      <c r="B5" s="33">
        <v>2</v>
      </c>
      <c r="C5" s="33">
        <v>3</v>
      </c>
      <c r="D5" s="33">
        <v>4</v>
      </c>
      <c r="E5" s="178">
        <v>5</v>
      </c>
    </row>
    <row r="6" spans="1:9" ht="30" customHeight="1">
      <c r="A6" s="179" t="s">
        <v>16</v>
      </c>
      <c r="B6" s="25">
        <v>921</v>
      </c>
      <c r="C6" s="25">
        <v>92116</v>
      </c>
      <c r="D6" s="25" t="s">
        <v>160</v>
      </c>
      <c r="E6" s="180">
        <v>140000</v>
      </c>
    </row>
    <row r="7" spans="1:9" ht="30" customHeight="1" thickBot="1">
      <c r="A7" s="306" t="s">
        <v>29</v>
      </c>
      <c r="B7" s="307"/>
      <c r="C7" s="307"/>
      <c r="D7" s="308"/>
      <c r="E7" s="181">
        <f>SUM(E6)</f>
        <v>140000</v>
      </c>
    </row>
    <row r="9" spans="1:9">
      <c r="A9" s="43"/>
    </row>
  </sheetData>
  <mergeCells count="2">
    <mergeCell ref="A7:D7"/>
    <mergeCell ref="A2:E2"/>
  </mergeCells>
  <printOptions horizontalCentered="1"/>
  <pageMargins left="0.56999999999999995" right="0.54" top="2.204724409448819" bottom="0.59055118110236227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Zakresy nazwane</vt:lpstr>
      </vt:variant>
      <vt:variant>
        <vt:i4>13</vt:i4>
      </vt:variant>
    </vt:vector>
  </HeadingPairs>
  <TitlesOfParts>
    <vt:vector size="27" baseType="lpstr">
      <vt:lpstr>wydatki</vt:lpstr>
      <vt:lpstr>przych.rozch.</vt:lpstr>
      <vt:lpstr>zadania zlecone</vt:lpstr>
      <vt:lpstr>5</vt:lpstr>
      <vt:lpstr>porozumienia</vt:lpstr>
      <vt:lpstr>jednostki pomocnicze</vt:lpstr>
      <vt:lpstr>8</vt:lpstr>
      <vt:lpstr>r-k doch. własnych</vt:lpstr>
      <vt:lpstr>dot.podmiotowe</vt:lpstr>
      <vt:lpstr>11</vt:lpstr>
      <vt:lpstr>sekt. f.p.</vt:lpstr>
      <vt:lpstr>pomoc fin.</vt:lpstr>
      <vt:lpstr>poza sekt.f.p.</vt:lpstr>
      <vt:lpstr>podm.poz sekt.f.p.</vt:lpstr>
      <vt:lpstr>'11'!Obszar_wydruku</vt:lpstr>
      <vt:lpstr>'5'!Obszar_wydruku</vt:lpstr>
      <vt:lpstr>'8'!Obszar_wydruku</vt:lpstr>
      <vt:lpstr>dot.podmiotowe!Obszar_wydruku</vt:lpstr>
      <vt:lpstr>'jednostki pomocnicze'!Obszar_wydruku</vt:lpstr>
      <vt:lpstr>'podm.poz sekt.f.p.'!Obszar_wydruku</vt:lpstr>
      <vt:lpstr>'pomoc fin.'!Obszar_wydruku</vt:lpstr>
      <vt:lpstr>porozumienia!Obszar_wydruku</vt:lpstr>
      <vt:lpstr>'poza sekt.f.p.'!Obszar_wydruku</vt:lpstr>
      <vt:lpstr>przych.rozch.!Obszar_wydruku</vt:lpstr>
      <vt:lpstr>'r-k doch. własnych'!Obszar_wydruku</vt:lpstr>
      <vt:lpstr>'sekt. f.p.'!Obszar_wydruku</vt:lpstr>
      <vt:lpstr>'zadania zlecone'!Obszar_wydruku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Mkus</dc:creator>
  <cp:lastModifiedBy>Skarbnik</cp:lastModifiedBy>
  <cp:lastPrinted>2010-11-15T08:33:20Z</cp:lastPrinted>
  <dcterms:created xsi:type="dcterms:W3CDTF">2009-10-01T05:59:07Z</dcterms:created>
  <dcterms:modified xsi:type="dcterms:W3CDTF">2010-12-14T12:09:45Z</dcterms:modified>
</cp:coreProperties>
</file>