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465"/>
  </bookViews>
  <sheets>
    <sheet name="Tab.Nr 14" sheetId="9" r:id="rId1"/>
  </sheets>
  <calcPr calcId="125725"/>
</workbook>
</file>

<file path=xl/calcChain.xml><?xml version="1.0" encoding="utf-8"?>
<calcChain xmlns="http://schemas.openxmlformats.org/spreadsheetml/2006/main">
  <c r="G11" i="9"/>
  <c r="G35"/>
  <c r="G38"/>
  <c r="G46"/>
  <c r="F46"/>
  <c r="G20"/>
  <c r="G32"/>
  <c r="G42"/>
  <c r="G48"/>
  <c r="G60"/>
  <c r="G69"/>
  <c r="H58"/>
  <c r="H55"/>
  <c r="H77"/>
  <c r="H75"/>
  <c r="H73"/>
  <c r="H72"/>
  <c r="H71"/>
  <c r="H70"/>
  <c r="H66"/>
  <c r="H65"/>
  <c r="H64"/>
  <c r="H63"/>
  <c r="H62"/>
  <c r="H61"/>
  <c r="H49"/>
  <c r="H45"/>
  <c r="H44"/>
  <c r="H43"/>
  <c r="H37"/>
  <c r="H36"/>
  <c r="H34"/>
  <c r="H33"/>
  <c r="H29"/>
  <c r="H28"/>
  <c r="H27"/>
  <c r="H26"/>
  <c r="H25"/>
  <c r="H24"/>
  <c r="H23"/>
  <c r="H22"/>
  <c r="H21"/>
  <c r="H17"/>
  <c r="H16"/>
  <c r="H15"/>
  <c r="H14"/>
  <c r="H13"/>
  <c r="H12"/>
  <c r="F76"/>
  <c r="F60"/>
  <c r="F38"/>
  <c r="F35"/>
  <c r="G80" l="1"/>
  <c r="F11"/>
  <c r="F20"/>
  <c r="F32"/>
  <c r="F42"/>
  <c r="F48"/>
  <c r="F69"/>
  <c r="E60"/>
  <c r="H60" s="1"/>
  <c r="E76"/>
  <c r="H76" s="1"/>
  <c r="E32"/>
  <c r="E69"/>
  <c r="E48"/>
  <c r="E42"/>
  <c r="E35"/>
  <c r="H35" s="1"/>
  <c r="E20"/>
  <c r="E11"/>
  <c r="H48" l="1"/>
  <c r="H32"/>
  <c r="H11"/>
  <c r="H69"/>
  <c r="H42"/>
  <c r="H20"/>
  <c r="F80"/>
  <c r="E46"/>
  <c r="E38"/>
  <c r="E80" l="1"/>
  <c r="H38"/>
  <c r="H80"/>
</calcChain>
</file>

<file path=xl/sharedStrings.xml><?xml version="1.0" encoding="utf-8"?>
<sst xmlns="http://schemas.openxmlformats.org/spreadsheetml/2006/main" count="112" uniqueCount="93">
  <si>
    <t>Dział</t>
  </si>
  <si>
    <t>x</t>
  </si>
  <si>
    <t>Ogółem</t>
  </si>
  <si>
    <t>Transport i łączność</t>
  </si>
  <si>
    <t>Oświata i wychowanie</t>
  </si>
  <si>
    <t>Lp.</t>
  </si>
  <si>
    <t>Nazwa zadania</t>
  </si>
  <si>
    <t>1.</t>
  </si>
  <si>
    <t>2.</t>
  </si>
  <si>
    <t>zakupy inwestycyjne</t>
  </si>
  <si>
    <t>Administracja publiczna</t>
  </si>
  <si>
    <t>Gospodarka komunalna i ochrona środowiska</t>
  </si>
  <si>
    <t>3.</t>
  </si>
  <si>
    <t>4.</t>
  </si>
  <si>
    <t>5.</t>
  </si>
  <si>
    <t>6.</t>
  </si>
  <si>
    <t>Gospodarka mieszkaniowa</t>
  </si>
  <si>
    <t>Bezpieczeństwo i ochrona przeciwpożarowa</t>
  </si>
  <si>
    <t>010</t>
  </si>
  <si>
    <t>01010</t>
  </si>
  <si>
    <t>Rolnictwo i łowiectwo</t>
  </si>
  <si>
    <t xml:space="preserve">        WYDATKI     INWESTYCYJNE</t>
  </si>
  <si>
    <t>Zakupy inwestycyjne</t>
  </si>
  <si>
    <t>Rozdział</t>
  </si>
  <si>
    <t>Budowa sygnalizacji świetlnej na skrzyżowaniu ul.Cukrowej - Rajkowo</t>
  </si>
  <si>
    <t>a) zakup przystanków autobusowych</t>
  </si>
  <si>
    <t xml:space="preserve">Zakupy inwestycyjne </t>
  </si>
  <si>
    <t>7.</t>
  </si>
  <si>
    <t>a)wykup sieci wodociagowych i sanitarnych</t>
  </si>
  <si>
    <t>10.</t>
  </si>
  <si>
    <t>w złotych</t>
  </si>
  <si>
    <t>a) zakup kserokopiarki - ZS Przecław</t>
  </si>
  <si>
    <t>Przebudowa zatoki autobusowej w m.Warzymice</t>
  </si>
  <si>
    <t xml:space="preserve">Budowa społeczeństwa informacyjnego w Gminie Kołbaskowo </t>
  </si>
  <si>
    <t>Rewitalizacja zabytkowego parku w Kurowie</t>
  </si>
  <si>
    <t xml:space="preserve">               Gminy Kołbaskowo</t>
  </si>
  <si>
    <t>rezerwy</t>
  </si>
  <si>
    <t>Ponadgraniczne połączenie drogowe  Schwennenz-Ladenthin-Warnik-Będargowo w polsko-niemieckim obszarze rozwoju Odra-Nysa</t>
  </si>
  <si>
    <t>Przebudowa drogi powiatowej nr 0626Z Przylep-Ostoja-Rajkowo-Szczecin o długości około 2,852 km</t>
  </si>
  <si>
    <t>Różne rozliczenia</t>
  </si>
  <si>
    <t>Lokalna strategia działania dobre gminy w ramach Osi Leader</t>
  </si>
  <si>
    <t>w tym</t>
  </si>
  <si>
    <t xml:space="preserve">na programy finansowane z udziałem środków o których mowa w art..5 ust.1 pkt. 2 i 3 </t>
  </si>
  <si>
    <t xml:space="preserve"> Plan                     na rok 2011</t>
  </si>
  <si>
    <t>Przebudowa istniejącej kanalizacji melioracyjnej oraz deszczowej w m.Bedargowo</t>
  </si>
  <si>
    <t>Rozbudowa oczyszczalni ścieków w Przecławiu</t>
  </si>
  <si>
    <t>Budowa wodociągu w m. Kamieniec  I etap</t>
  </si>
  <si>
    <t>Budowa wodociągu w m. Kamieniec  II etap</t>
  </si>
  <si>
    <t>Budowa wodociągu Warnik-Bobolin</t>
  </si>
  <si>
    <t>Przebudowa drogi gminnej z przebudową  sieci wodociągowej z przyłączami w Siadle-Dolnym</t>
  </si>
  <si>
    <t>Modernizacja dróg w obszarach zabudowanych</t>
  </si>
  <si>
    <t>Przebudowa drogi gminnej z kanalizacją deszczową w m.Barnisław</t>
  </si>
  <si>
    <t>Turystyka</t>
  </si>
  <si>
    <t>Infrastruktura łącząca dla polskich i niemieckich gmin i miast Mark, Landin, Brüssow, Carmazow-Wallmow, Schenkenberg, Schönfeld,Mescherin,Angermünde Schwedt/Odra ,Banie, Cedynia,Chojna,Gryfino,Kołbaskowo,Stare Czarnowo i Trzcińsko-Zdrój</t>
  </si>
  <si>
    <t>Szlak  Bielika Ustowo Pargowo-etap I</t>
  </si>
  <si>
    <t>Modernizacja budynku po jednostce wojskowej w m.Kołbaskowo na mieszkania komunalne i socjalne</t>
  </si>
  <si>
    <t>Przebudowa budynku na strażnicę OSP w Kołbaskowie</t>
  </si>
  <si>
    <t>Ochrona przed powodzią w Dolinie Dolnej Odry</t>
  </si>
  <si>
    <t>Termomodernizacja  budynku  Szkoły Podstawowej w Będargowie</t>
  </si>
  <si>
    <t>Budowa schroniska dla bezdomych zwierząt</t>
  </si>
  <si>
    <t>Oświetlenie uliczne w miejsc.Kołbaskowo przy drodze  Krajowej Nr 13</t>
  </si>
  <si>
    <t>Budowa świetlicy wiejskiej w Barnisławiu</t>
  </si>
  <si>
    <t>Przebudowa budynku garażowego na świetlicę wiejską w Kołbaskowie</t>
  </si>
  <si>
    <t>Budowa świetlicy wiejskiej w Siadle-Górnym</t>
  </si>
  <si>
    <t>Budowa świetlicy wiejskiej w Moczyłach</t>
  </si>
  <si>
    <t xml:space="preserve">Przebudowa budynku na świetlicę wiejską w Kurowie na dz.47/37 </t>
  </si>
  <si>
    <t>Budowa świetlicy wiejskiej w Stobnie</t>
  </si>
  <si>
    <t>Przyłącze energetyczne do boiska sportowego w Przecławiu</t>
  </si>
  <si>
    <t>Kultura i ochrona dziedzictwa narodowego</t>
  </si>
  <si>
    <t>Kultura fizyczna</t>
  </si>
  <si>
    <t>01008</t>
  </si>
  <si>
    <t>Budowa gimnazjum na nieruchomości ZS w Przecławiu</t>
  </si>
  <si>
    <t>8.</t>
  </si>
  <si>
    <t>11.</t>
  </si>
  <si>
    <t>Budowa przystanków autobusowych z utwardzeniem terenu</t>
  </si>
  <si>
    <t>Przebudowa pomieszczeń biurowych biblioteka</t>
  </si>
  <si>
    <t>a) zakup urządzeń do siłowni</t>
  </si>
  <si>
    <t>Budowa przyłącza do placu zabaw w Kamieńcu</t>
  </si>
  <si>
    <t>Zakup i montaż kotła co w ZS w Przecławiu</t>
  </si>
  <si>
    <t>Budowa sieci kanalizacji deszczowej w m.Przecław</t>
  </si>
  <si>
    <t>a)  zakup sprzętu komputerowego  i oprogramowania            59.209,59 zł</t>
  </si>
  <si>
    <t>b) zakup samochodu osobowego   44.608,00 zł</t>
  </si>
  <si>
    <t xml:space="preserve">                  za  2011 r.</t>
  </si>
  <si>
    <t>% realizacji</t>
  </si>
  <si>
    <t>Tab. Nr 13</t>
  </si>
  <si>
    <t>Wykonanie</t>
  </si>
  <si>
    <t xml:space="preserve">a) zakup tablicy multimedialnej  </t>
  </si>
  <si>
    <t xml:space="preserve">b) zakup kserokopiarki  </t>
  </si>
  <si>
    <t>a) zakup, miksera, zmywarki</t>
  </si>
  <si>
    <t>a) zakup baneru dwustronnego</t>
  </si>
  <si>
    <t>Rozbudowa systemu monitoringu w ZS (SP) Przecław</t>
  </si>
  <si>
    <t>Montaż lamp solarnych na dz. 33/8 obręb Przecław</t>
  </si>
  <si>
    <t>9.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</si>
</sst>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sz val="11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3" fontId="0" fillId="0" borderId="0" xfId="0" applyNumberFormat="1"/>
    <xf numFmtId="4" fontId="0" fillId="0" borderId="0" xfId="0" applyNumberFormat="1"/>
    <xf numFmtId="0" fontId="1" fillId="0" borderId="0" xfId="0" applyFont="1" applyFill="1" applyBorder="1"/>
    <xf numFmtId="0" fontId="3" fillId="2" borderId="30" xfId="0" applyFont="1" applyFill="1" applyBorder="1"/>
    <xf numFmtId="0" fontId="0" fillId="0" borderId="3" xfId="0" applyBorder="1" applyAlignment="1">
      <alignment horizontal="center"/>
    </xf>
    <xf numFmtId="4" fontId="4" fillId="0" borderId="0" xfId="0" applyNumberFormat="1" applyFont="1"/>
    <xf numFmtId="164" fontId="4" fillId="0" borderId="34" xfId="0" applyNumberFormat="1" applyFont="1" applyBorder="1"/>
    <xf numFmtId="0" fontId="0" fillId="0" borderId="11" xfId="0" applyBorder="1"/>
    <xf numFmtId="0" fontId="4" fillId="0" borderId="34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18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7" xfId="0" quotePrefix="1" applyFont="1" applyBorder="1" applyAlignment="1">
      <alignment horizontal="center"/>
    </xf>
    <xf numFmtId="0" fontId="4" fillId="0" borderId="34" xfId="0" quotePrefix="1" applyFont="1" applyBorder="1" applyAlignment="1">
      <alignment horizontal="center"/>
    </xf>
    <xf numFmtId="0" fontId="4" fillId="0" borderId="7" xfId="0" applyFont="1" applyBorder="1"/>
    <xf numFmtId="4" fontId="4" fillId="0" borderId="35" xfId="0" applyNumberFormat="1" applyFont="1" applyBorder="1"/>
    <xf numFmtId="0" fontId="4" fillId="0" borderId="2" xfId="0" applyFont="1" applyBorder="1"/>
    <xf numFmtId="0" fontId="4" fillId="0" borderId="0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0" fillId="0" borderId="32" xfId="0" applyFont="1" applyBorder="1" applyAlignment="1">
      <alignment vertical="center" wrapText="1"/>
    </xf>
    <xf numFmtId="4" fontId="0" fillId="0" borderId="9" xfId="0" applyNumberFormat="1" applyFont="1" applyBorder="1"/>
    <xf numFmtId="4" fontId="0" fillId="0" borderId="13" xfId="0" applyNumberFormat="1" applyFont="1" applyBorder="1"/>
    <xf numFmtId="164" fontId="0" fillId="0" borderId="9" xfId="0" applyNumberFormat="1" applyFont="1" applyBorder="1"/>
    <xf numFmtId="0" fontId="0" fillId="0" borderId="3" xfId="0" quotePrefix="1" applyFont="1" applyBorder="1" applyAlignment="1">
      <alignment horizontal="center"/>
    </xf>
    <xf numFmtId="4" fontId="0" fillId="0" borderId="3" xfId="0" applyNumberFormat="1" applyFont="1" applyBorder="1"/>
    <xf numFmtId="4" fontId="0" fillId="0" borderId="4" xfId="0" applyNumberFormat="1" applyFont="1" applyBorder="1"/>
    <xf numFmtId="164" fontId="0" fillId="0" borderId="3" xfId="0" applyNumberFormat="1" applyFont="1" applyBorder="1"/>
    <xf numFmtId="0" fontId="4" fillId="0" borderId="0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12" xfId="0" applyNumberFormat="1" applyFont="1" applyBorder="1"/>
    <xf numFmtId="0" fontId="0" fillId="0" borderId="24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4" fontId="0" fillId="0" borderId="25" xfId="0" applyNumberFormat="1" applyFont="1" applyBorder="1"/>
    <xf numFmtId="0" fontId="6" fillId="0" borderId="9" xfId="0" applyFont="1" applyBorder="1" applyAlignment="1">
      <alignment wrapText="1"/>
    </xf>
    <xf numFmtId="0" fontId="0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wrapText="1"/>
    </xf>
    <xf numFmtId="4" fontId="0" fillId="3" borderId="13" xfId="0" applyNumberFormat="1" applyFont="1" applyFill="1" applyBorder="1"/>
    <xf numFmtId="0" fontId="0" fillId="0" borderId="4" xfId="0" applyFont="1" applyFill="1" applyBorder="1" applyAlignment="1">
      <alignment wrapText="1"/>
    </xf>
    <xf numFmtId="0" fontId="0" fillId="0" borderId="26" xfId="0" applyFont="1" applyBorder="1" applyAlignment="1">
      <alignment horizontal="center"/>
    </xf>
    <xf numFmtId="0" fontId="0" fillId="0" borderId="13" xfId="0" applyFont="1" applyFill="1" applyBorder="1" applyAlignment="1">
      <alignment wrapText="1"/>
    </xf>
    <xf numFmtId="4" fontId="0" fillId="0" borderId="37" xfId="0" applyNumberFormat="1" applyFont="1" applyBorder="1"/>
    <xf numFmtId="4" fontId="0" fillId="3" borderId="11" xfId="0" applyNumberFormat="1" applyFont="1" applyFill="1" applyBorder="1"/>
    <xf numFmtId="0" fontId="0" fillId="0" borderId="9" xfId="0" applyFont="1" applyFill="1" applyBorder="1"/>
    <xf numFmtId="4" fontId="0" fillId="3" borderId="26" xfId="0" applyNumberFormat="1" applyFont="1" applyFill="1" applyBorder="1" applyAlignment="1">
      <alignment horizontal="right" vertical="center"/>
    </xf>
    <xf numFmtId="0" fontId="0" fillId="0" borderId="4" xfId="0" applyFont="1" applyFill="1" applyBorder="1"/>
    <xf numFmtId="4" fontId="0" fillId="3" borderId="9" xfId="0" applyNumberFormat="1" applyFont="1" applyFill="1" applyBorder="1" applyAlignment="1">
      <alignment horizontal="right" vertical="center"/>
    </xf>
    <xf numFmtId="0" fontId="4" fillId="0" borderId="7" xfId="0" applyFont="1" applyFill="1" applyBorder="1"/>
    <xf numFmtId="4" fontId="4" fillId="0" borderId="12" xfId="0" applyNumberFormat="1" applyFont="1" applyBorder="1" applyAlignment="1">
      <alignment horizontal="right" vertical="center"/>
    </xf>
    <xf numFmtId="4" fontId="0" fillId="0" borderId="25" xfId="0" applyNumberFormat="1" applyFont="1" applyBorder="1" applyAlignment="1">
      <alignment horizontal="right" vertical="center"/>
    </xf>
    <xf numFmtId="4" fontId="0" fillId="0" borderId="25" xfId="0" applyNumberFormat="1" applyFont="1" applyBorder="1" applyAlignment="1">
      <alignment vertical="center"/>
    </xf>
    <xf numFmtId="164" fontId="0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" fontId="0" fillId="0" borderId="4" xfId="0" applyNumberFormat="1" applyFont="1" applyBorder="1" applyAlignment="1">
      <alignment horizontal="right" vertical="center"/>
    </xf>
    <xf numFmtId="0" fontId="0" fillId="0" borderId="19" xfId="0" applyFont="1" applyBorder="1"/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/>
    <xf numFmtId="4" fontId="0" fillId="0" borderId="9" xfId="0" applyNumberFormat="1" applyFont="1" applyBorder="1" applyAlignment="1">
      <alignment horizontal="right" vertical="center"/>
    </xf>
    <xf numFmtId="4" fontId="0" fillId="0" borderId="11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 vertical="center"/>
    </xf>
    <xf numFmtId="4" fontId="0" fillId="0" borderId="3" xfId="0" applyNumberFormat="1" applyFont="1" applyBorder="1" applyAlignment="1">
      <alignment vertical="center"/>
    </xf>
    <xf numFmtId="4" fontId="0" fillId="0" borderId="33" xfId="0" applyNumberFormat="1" applyFont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0" fontId="4" fillId="0" borderId="15" xfId="0" applyFont="1" applyBorder="1"/>
    <xf numFmtId="4" fontId="4" fillId="0" borderId="8" xfId="0" applyNumberFormat="1" applyFont="1" applyBorder="1"/>
    <xf numFmtId="4" fontId="4" fillId="0" borderId="7" xfId="0" applyNumberFormat="1" applyFont="1" applyBorder="1"/>
    <xf numFmtId="0" fontId="0" fillId="0" borderId="4" xfId="0" applyFont="1" applyBorder="1"/>
    <xf numFmtId="0" fontId="4" fillId="0" borderId="12" xfId="0" applyFont="1" applyBorder="1" applyAlignment="1">
      <alignment horizontal="center"/>
    </xf>
    <xf numFmtId="0" fontId="4" fillId="0" borderId="8" xfId="0" applyFont="1" applyFill="1" applyBorder="1"/>
    <xf numFmtId="4" fontId="4" fillId="0" borderId="16" xfId="0" applyNumberFormat="1" applyFont="1" applyBorder="1"/>
    <xf numFmtId="0" fontId="6" fillId="0" borderId="24" xfId="0" applyFont="1" applyBorder="1" applyAlignment="1">
      <alignment vertical="center" wrapText="1"/>
    </xf>
    <xf numFmtId="4" fontId="0" fillId="0" borderId="24" xfId="0" applyNumberFormat="1" applyFont="1" applyBorder="1"/>
    <xf numFmtId="4" fontId="0" fillId="0" borderId="23" xfId="0" applyNumberFormat="1" applyFont="1" applyBorder="1"/>
    <xf numFmtId="0" fontId="6" fillId="0" borderId="3" xfId="0" applyFont="1" applyBorder="1" applyAlignment="1">
      <alignment vertical="center" wrapText="1"/>
    </xf>
    <xf numFmtId="4" fontId="0" fillId="0" borderId="10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0" fillId="0" borderId="25" xfId="0" applyFont="1" applyBorder="1" applyAlignment="1">
      <alignment horizontal="center"/>
    </xf>
    <xf numFmtId="0" fontId="0" fillId="0" borderId="24" xfId="0" applyFont="1" applyFill="1" applyBorder="1" applyAlignment="1">
      <alignment wrapText="1"/>
    </xf>
    <xf numFmtId="0" fontId="0" fillId="0" borderId="9" xfId="0" applyFont="1" applyBorder="1"/>
    <xf numFmtId="0" fontId="4" fillId="0" borderId="8" xfId="0" applyFont="1" applyBorder="1"/>
    <xf numFmtId="0" fontId="0" fillId="0" borderId="4" xfId="0" applyFont="1" applyBorder="1" applyAlignment="1">
      <alignment horizontal="center"/>
    </xf>
    <xf numFmtId="0" fontId="0" fillId="0" borderId="3" xfId="0" applyFont="1" applyBorder="1"/>
    <xf numFmtId="0" fontId="0" fillId="0" borderId="11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0" fillId="0" borderId="26" xfId="0" applyFont="1" applyBorder="1"/>
    <xf numFmtId="0" fontId="0" fillId="0" borderId="9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/>
    <xf numFmtId="4" fontId="0" fillId="0" borderId="5" xfId="0" applyNumberFormat="1" applyFont="1" applyBorder="1" applyAlignment="1">
      <alignment horizontal="right" vertical="center"/>
    </xf>
    <xf numFmtId="0" fontId="0" fillId="0" borderId="14" xfId="0" applyFont="1" applyBorder="1"/>
    <xf numFmtId="0" fontId="4" fillId="0" borderId="20" xfId="0" applyFont="1" applyBorder="1"/>
    <xf numFmtId="0" fontId="4" fillId="0" borderId="19" xfId="0" applyFont="1" applyBorder="1"/>
    <xf numFmtId="0" fontId="4" fillId="0" borderId="11" xfId="0" applyFont="1" applyBorder="1" applyAlignment="1">
      <alignment horizontal="center"/>
    </xf>
    <xf numFmtId="0" fontId="0" fillId="0" borderId="31" xfId="0" applyFont="1" applyFill="1" applyBorder="1"/>
    <xf numFmtId="0" fontId="0" fillId="0" borderId="32" xfId="0" applyFont="1" applyFill="1" applyBorder="1" applyAlignment="1">
      <alignment wrapText="1"/>
    </xf>
    <xf numFmtId="0" fontId="0" fillId="0" borderId="11" xfId="0" applyFont="1" applyBorder="1"/>
    <xf numFmtId="0" fontId="0" fillId="0" borderId="36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2" xfId="0" applyFont="1" applyBorder="1"/>
    <xf numFmtId="0" fontId="4" fillId="0" borderId="12" xfId="0" applyFont="1" applyBorder="1"/>
    <xf numFmtId="0" fontId="4" fillId="0" borderId="16" xfId="0" applyFont="1" applyFill="1" applyBorder="1" applyAlignment="1">
      <alignment wrapText="1"/>
    </xf>
    <xf numFmtId="4" fontId="0" fillId="0" borderId="11" xfId="0" applyNumberFormat="1" applyFont="1" applyBorder="1"/>
    <xf numFmtId="0" fontId="7" fillId="0" borderId="32" xfId="0" applyFont="1" applyFill="1" applyBorder="1" applyAlignment="1">
      <alignment wrapText="1"/>
    </xf>
    <xf numFmtId="0" fontId="7" fillId="0" borderId="32" xfId="0" applyFont="1" applyFill="1" applyBorder="1"/>
    <xf numFmtId="0" fontId="7" fillId="0" borderId="32" xfId="0" applyFont="1" applyFill="1" applyBorder="1" applyAlignment="1">
      <alignment horizontal="left" wrapText="1"/>
    </xf>
    <xf numFmtId="0" fontId="7" fillId="0" borderId="3" xfId="0" applyFont="1" applyFill="1" applyBorder="1"/>
    <xf numFmtId="0" fontId="0" fillId="0" borderId="17" xfId="0" applyFont="1" applyBorder="1"/>
    <xf numFmtId="0" fontId="7" fillId="0" borderId="9" xfId="0" applyFont="1" applyFill="1" applyBorder="1"/>
    <xf numFmtId="0" fontId="0" fillId="0" borderId="5" xfId="0" applyFont="1" applyBorder="1"/>
    <xf numFmtId="0" fontId="0" fillId="0" borderId="8" xfId="0" applyFont="1" applyBorder="1"/>
    <xf numFmtId="0" fontId="4" fillId="0" borderId="1" xfId="0" applyFont="1" applyBorder="1"/>
    <xf numFmtId="4" fontId="4" fillId="0" borderId="18" xfId="0" applyNumberFormat="1" applyFont="1" applyBorder="1"/>
    <xf numFmtId="0" fontId="0" fillId="0" borderId="36" xfId="0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" fontId="0" fillId="0" borderId="3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64" fontId="0" fillId="0" borderId="26" xfId="0" applyNumberFormat="1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164" fontId="0" fillId="0" borderId="17" xfId="0" applyNumberFormat="1" applyFont="1" applyBorder="1" applyAlignment="1">
      <alignment horizontal="right" vertical="center"/>
    </xf>
    <xf numFmtId="164" fontId="0" fillId="0" borderId="5" xfId="0" applyNumberFormat="1" applyFont="1" applyBorder="1" applyAlignment="1">
      <alignment horizontal="right" vertical="center"/>
    </xf>
    <xf numFmtId="164" fontId="0" fillId="0" borderId="9" xfId="0" applyNumberFormat="1" applyFont="1" applyBorder="1" applyAlignment="1">
      <alignment horizontal="right" vertical="center"/>
    </xf>
    <xf numFmtId="164" fontId="0" fillId="0" borderId="26" xfId="0" applyNumberFormat="1" applyFont="1" applyBorder="1" applyAlignment="1">
      <alignment horizontal="righ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0" fillId="3" borderId="26" xfId="0" applyNumberFormat="1" applyFont="1" applyFill="1" applyBorder="1" applyAlignment="1">
      <alignment horizontal="right" vertical="center"/>
    </xf>
    <xf numFmtId="4" fontId="0" fillId="3" borderId="9" xfId="0" applyNumberFormat="1" applyFont="1" applyFill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17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4" fontId="0" fillId="0" borderId="9" xfId="0" applyNumberFormat="1" applyFont="1" applyBorder="1" applyAlignment="1">
      <alignment horizontal="right" vertical="center"/>
    </xf>
    <xf numFmtId="4" fontId="0" fillId="0" borderId="26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right" vertical="center"/>
    </xf>
    <xf numFmtId="4" fontId="0" fillId="0" borderId="37" xfId="0" applyNumberFormat="1" applyFont="1" applyBorder="1" applyAlignment="1">
      <alignment horizontal="right" vertical="center"/>
    </xf>
    <xf numFmtId="4" fontId="0" fillId="0" borderId="11" xfId="0" applyNumberFormat="1" applyFont="1" applyBorder="1" applyAlignment="1">
      <alignment horizontal="right" vertical="center"/>
    </xf>
    <xf numFmtId="4" fontId="0" fillId="0" borderId="1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6" xfId="0" quotePrefix="1" applyFont="1" applyBorder="1" applyAlignment="1">
      <alignment horizontal="center" vertical="center"/>
    </xf>
    <xf numFmtId="0" fontId="0" fillId="0" borderId="9" xfId="0" quotePrefix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4"/>
  <sheetViews>
    <sheetView tabSelected="1" view="pageLayout" topLeftCell="A61" zoomScaleNormal="100" workbookViewId="0">
      <selection activeCell="B83" sqref="B83"/>
    </sheetView>
  </sheetViews>
  <sheetFormatPr defaultRowHeight="12.75"/>
  <cols>
    <col min="1" max="1" width="4.140625" customWidth="1"/>
    <col min="2" max="2" width="5.140625" style="1" customWidth="1"/>
    <col min="3" max="3" width="9.42578125" style="1" customWidth="1"/>
    <col min="4" max="4" width="54" customWidth="1"/>
    <col min="5" max="7" width="16.85546875" customWidth="1"/>
    <col min="8" max="8" width="14.140625" customWidth="1"/>
    <col min="9" max="9" width="11.7109375" bestFit="1" customWidth="1"/>
  </cols>
  <sheetData>
    <row r="1" spans="1:8">
      <c r="A1" s="12"/>
      <c r="B1" s="13"/>
      <c r="C1" s="13"/>
      <c r="D1" s="12"/>
      <c r="E1" s="12"/>
      <c r="F1" s="12"/>
      <c r="G1" s="12"/>
      <c r="H1" s="12"/>
    </row>
    <row r="2" spans="1:8">
      <c r="A2" s="12"/>
      <c r="B2" s="13"/>
      <c r="C2" s="13"/>
      <c r="D2" s="12"/>
      <c r="E2" s="12"/>
      <c r="F2" s="12" t="s">
        <v>84</v>
      </c>
      <c r="G2" s="12"/>
      <c r="H2" s="12"/>
    </row>
    <row r="3" spans="1:8">
      <c r="A3" s="12"/>
      <c r="B3" s="13"/>
      <c r="C3" s="13"/>
      <c r="D3" s="12"/>
      <c r="E3" s="12"/>
      <c r="F3" s="12"/>
      <c r="G3" s="12"/>
      <c r="H3" s="12"/>
    </row>
    <row r="4" spans="1:8">
      <c r="A4" s="12"/>
      <c r="B4" s="13"/>
      <c r="C4" s="13"/>
      <c r="D4" s="14" t="s">
        <v>21</v>
      </c>
      <c r="E4" s="12"/>
      <c r="F4" s="12"/>
      <c r="G4" s="12"/>
      <c r="H4" s="12"/>
    </row>
    <row r="5" spans="1:8">
      <c r="A5" s="12"/>
      <c r="B5" s="13"/>
      <c r="C5" s="13"/>
      <c r="D5" s="15" t="s">
        <v>35</v>
      </c>
      <c r="E5" s="12"/>
      <c r="F5" s="12"/>
      <c r="G5" s="12"/>
      <c r="H5" s="12"/>
    </row>
    <row r="6" spans="1:8">
      <c r="A6" s="12"/>
      <c r="B6" s="13"/>
      <c r="C6" s="13"/>
      <c r="D6" s="15" t="s">
        <v>82</v>
      </c>
      <c r="E6" s="12"/>
      <c r="F6" s="12"/>
      <c r="G6" s="12"/>
      <c r="H6" s="12"/>
    </row>
    <row r="7" spans="1:8" ht="13.5" thickBot="1">
      <c r="A7" s="12"/>
      <c r="B7" s="13"/>
      <c r="C7" s="13"/>
      <c r="D7" s="16"/>
      <c r="E7" s="12"/>
      <c r="F7" s="2" t="s">
        <v>30</v>
      </c>
      <c r="G7" s="2"/>
      <c r="H7" s="12"/>
    </row>
    <row r="8" spans="1:8" ht="13.5" thickBot="1">
      <c r="A8" s="168" t="s">
        <v>5</v>
      </c>
      <c r="B8" s="170" t="s">
        <v>0</v>
      </c>
      <c r="C8" s="172" t="s">
        <v>23</v>
      </c>
      <c r="D8" s="170" t="s">
        <v>6</v>
      </c>
      <c r="E8" s="159" t="s">
        <v>43</v>
      </c>
      <c r="F8" s="135" t="s">
        <v>85</v>
      </c>
      <c r="G8" s="6" t="s">
        <v>41</v>
      </c>
      <c r="H8" s="146" t="s">
        <v>83</v>
      </c>
    </row>
    <row r="9" spans="1:8" s="1" customFormat="1" ht="102" customHeight="1" thickBot="1">
      <c r="A9" s="169"/>
      <c r="B9" s="171"/>
      <c r="C9" s="173"/>
      <c r="D9" s="171"/>
      <c r="E9" s="160"/>
      <c r="F9" s="136"/>
      <c r="G9" s="17" t="s">
        <v>42</v>
      </c>
      <c r="H9" s="147"/>
    </row>
    <row r="10" spans="1:8" s="1" customFormat="1" ht="13.5" customHeight="1">
      <c r="A10" s="18" t="s">
        <v>7</v>
      </c>
      <c r="B10" s="19" t="s">
        <v>8</v>
      </c>
      <c r="C10" s="20" t="s">
        <v>12</v>
      </c>
      <c r="D10" s="19" t="s">
        <v>13</v>
      </c>
      <c r="E10" s="21" t="s">
        <v>14</v>
      </c>
      <c r="F10" s="22" t="s">
        <v>15</v>
      </c>
      <c r="G10" s="134" t="s">
        <v>27</v>
      </c>
      <c r="H10" s="7" t="s">
        <v>72</v>
      </c>
    </row>
    <row r="11" spans="1:8" ht="13.5" thickBot="1">
      <c r="A11" s="24" t="s">
        <v>7</v>
      </c>
      <c r="B11" s="25" t="s">
        <v>18</v>
      </c>
      <c r="C11" s="26"/>
      <c r="D11" s="27" t="s">
        <v>20</v>
      </c>
      <c r="E11" s="28">
        <f>SUM(E12:E19)</f>
        <v>950912</v>
      </c>
      <c r="F11" s="28">
        <f>SUM(F12:F19)</f>
        <v>453951.35</v>
      </c>
      <c r="G11" s="28">
        <f>SUM(G12:G19)</f>
        <v>0</v>
      </c>
      <c r="H11" s="9">
        <f>F11/E11%</f>
        <v>47.738523648876019</v>
      </c>
    </row>
    <row r="12" spans="1:8" ht="25.5">
      <c r="A12" s="29"/>
      <c r="B12" s="30"/>
      <c r="C12" s="31" t="s">
        <v>70</v>
      </c>
      <c r="D12" s="32" t="s">
        <v>44</v>
      </c>
      <c r="E12" s="33">
        <v>65000</v>
      </c>
      <c r="F12" s="34">
        <v>64660</v>
      </c>
      <c r="G12" s="34">
        <v>0</v>
      </c>
      <c r="H12" s="35">
        <f>F12/E12%</f>
        <v>99.476923076923072</v>
      </c>
    </row>
    <row r="13" spans="1:8">
      <c r="A13" s="29"/>
      <c r="B13" s="30"/>
      <c r="C13" s="36" t="s">
        <v>19</v>
      </c>
      <c r="D13" s="32" t="s">
        <v>79</v>
      </c>
      <c r="E13" s="37">
        <v>367000</v>
      </c>
      <c r="F13" s="38">
        <v>0</v>
      </c>
      <c r="G13" s="38">
        <v>0</v>
      </c>
      <c r="H13" s="39">
        <f t="shared" ref="H13:H17" si="0">F13/E13%</f>
        <v>0</v>
      </c>
    </row>
    <row r="14" spans="1:8">
      <c r="A14" s="29"/>
      <c r="B14" s="30"/>
      <c r="C14" s="36" t="s">
        <v>19</v>
      </c>
      <c r="D14" s="32" t="s">
        <v>45</v>
      </c>
      <c r="E14" s="37">
        <v>151300</v>
      </c>
      <c r="F14" s="38">
        <v>151280</v>
      </c>
      <c r="G14" s="38">
        <v>0</v>
      </c>
      <c r="H14" s="39">
        <f t="shared" si="0"/>
        <v>99.986781229345667</v>
      </c>
    </row>
    <row r="15" spans="1:8">
      <c r="A15" s="29"/>
      <c r="B15" s="30"/>
      <c r="C15" s="36" t="s">
        <v>19</v>
      </c>
      <c r="D15" s="32" t="s">
        <v>46</v>
      </c>
      <c r="E15" s="37">
        <v>50392</v>
      </c>
      <c r="F15" s="38">
        <v>50391.360000000001</v>
      </c>
      <c r="G15" s="38">
        <v>0</v>
      </c>
      <c r="H15" s="39">
        <f t="shared" si="0"/>
        <v>99.99872995713605</v>
      </c>
    </row>
    <row r="16" spans="1:8">
      <c r="A16" s="29"/>
      <c r="B16" s="30"/>
      <c r="C16" s="36" t="s">
        <v>19</v>
      </c>
      <c r="D16" s="32" t="s">
        <v>47</v>
      </c>
      <c r="E16" s="37">
        <v>120000</v>
      </c>
      <c r="F16" s="38">
        <v>116927</v>
      </c>
      <c r="G16" s="38">
        <v>0</v>
      </c>
      <c r="H16" s="39">
        <f t="shared" si="0"/>
        <v>97.439166666666665</v>
      </c>
    </row>
    <row r="17" spans="1:10">
      <c r="A17" s="29"/>
      <c r="B17" s="30"/>
      <c r="C17" s="36" t="s">
        <v>19</v>
      </c>
      <c r="D17" s="32" t="s">
        <v>48</v>
      </c>
      <c r="E17" s="37">
        <v>47580</v>
      </c>
      <c r="F17" s="38">
        <v>47580</v>
      </c>
      <c r="G17" s="38">
        <v>0</v>
      </c>
      <c r="H17" s="39">
        <f t="shared" si="0"/>
        <v>100</v>
      </c>
    </row>
    <row r="18" spans="1:10">
      <c r="A18" s="29"/>
      <c r="B18" s="40"/>
      <c r="C18" s="178" t="s">
        <v>19</v>
      </c>
      <c r="D18" s="41" t="s">
        <v>26</v>
      </c>
      <c r="E18" s="161">
        <v>149640</v>
      </c>
      <c r="F18" s="150">
        <v>23112.99</v>
      </c>
      <c r="G18" s="156">
        <v>0</v>
      </c>
      <c r="H18" s="145">
        <v>100</v>
      </c>
    </row>
    <row r="19" spans="1:10">
      <c r="A19" s="29"/>
      <c r="B19" s="40"/>
      <c r="C19" s="179"/>
      <c r="D19" s="41" t="s">
        <v>28</v>
      </c>
      <c r="E19" s="161"/>
      <c r="F19" s="150"/>
      <c r="G19" s="155"/>
      <c r="H19" s="144"/>
    </row>
    <row r="20" spans="1:10" ht="13.5" thickBot="1">
      <c r="A20" s="24" t="s">
        <v>8</v>
      </c>
      <c r="B20" s="42">
        <v>600</v>
      </c>
      <c r="C20" s="43"/>
      <c r="D20" s="27" t="s">
        <v>3</v>
      </c>
      <c r="E20" s="44">
        <f>SUM(E21:E31)</f>
        <v>5072692</v>
      </c>
      <c r="F20" s="44">
        <f>SUM(F21:F31)</f>
        <v>3913348.3099999996</v>
      </c>
      <c r="G20" s="44">
        <f>SUM(G21:G31)</f>
        <v>809420.96</v>
      </c>
      <c r="H20" s="9">
        <f>F20/E20%</f>
        <v>77.145395580886827</v>
      </c>
    </row>
    <row r="21" spans="1:10" ht="30.75" customHeight="1">
      <c r="A21" s="29"/>
      <c r="B21" s="40"/>
      <c r="C21" s="45">
        <v>60014</v>
      </c>
      <c r="D21" s="46" t="s">
        <v>38</v>
      </c>
      <c r="E21" s="47">
        <v>950000</v>
      </c>
      <c r="F21" s="34">
        <v>899386.07</v>
      </c>
      <c r="G21" s="34">
        <v>0</v>
      </c>
      <c r="H21" s="35">
        <f t="shared" ref="H21:H29" si="1">F21/E21%</f>
        <v>94.672217894736832</v>
      </c>
    </row>
    <row r="22" spans="1:10" ht="38.25">
      <c r="A22" s="29"/>
      <c r="B22" s="40"/>
      <c r="C22" s="23">
        <v>60014</v>
      </c>
      <c r="D22" s="48" t="s">
        <v>37</v>
      </c>
      <c r="E22" s="38">
        <v>1838820</v>
      </c>
      <c r="F22" s="34">
        <v>1838820</v>
      </c>
      <c r="G22" s="34">
        <v>0</v>
      </c>
      <c r="H22" s="39">
        <f t="shared" si="1"/>
        <v>100</v>
      </c>
    </row>
    <row r="23" spans="1:10" ht="25.5">
      <c r="A23" s="29"/>
      <c r="B23" s="40"/>
      <c r="C23" s="23">
        <v>60016</v>
      </c>
      <c r="D23" s="32" t="s">
        <v>49</v>
      </c>
      <c r="E23" s="34">
        <v>29035</v>
      </c>
      <c r="F23" s="34">
        <v>29034.15</v>
      </c>
      <c r="G23" s="34">
        <v>0</v>
      </c>
      <c r="H23" s="39">
        <f t="shared" si="1"/>
        <v>99.997072498708448</v>
      </c>
    </row>
    <row r="24" spans="1:10">
      <c r="A24" s="29"/>
      <c r="B24" s="40"/>
      <c r="C24" s="23">
        <v>60016</v>
      </c>
      <c r="D24" s="49" t="s">
        <v>50</v>
      </c>
      <c r="E24" s="34">
        <v>249337</v>
      </c>
      <c r="F24" s="34">
        <v>198283.67</v>
      </c>
      <c r="G24" s="34">
        <v>0</v>
      </c>
      <c r="H24" s="39">
        <f t="shared" si="1"/>
        <v>79.524366620276979</v>
      </c>
    </row>
    <row r="25" spans="1:10" ht="38.25">
      <c r="A25" s="29"/>
      <c r="B25" s="40"/>
      <c r="C25" s="23">
        <v>60016</v>
      </c>
      <c r="D25" s="48" t="s">
        <v>37</v>
      </c>
      <c r="E25" s="34">
        <v>800000</v>
      </c>
      <c r="F25" s="34">
        <v>783590.96</v>
      </c>
      <c r="G25" s="34">
        <v>783590.96</v>
      </c>
      <c r="H25" s="39">
        <f t="shared" si="1"/>
        <v>97.948869999999999</v>
      </c>
    </row>
    <row r="26" spans="1:10" ht="25.5">
      <c r="A26" s="29"/>
      <c r="B26" s="40"/>
      <c r="C26" s="23">
        <v>60016</v>
      </c>
      <c r="D26" s="50" t="s">
        <v>51</v>
      </c>
      <c r="E26" s="34">
        <v>50000</v>
      </c>
      <c r="F26" s="34">
        <v>7500</v>
      </c>
      <c r="G26" s="34">
        <v>0</v>
      </c>
      <c r="H26" s="39">
        <f t="shared" si="1"/>
        <v>15</v>
      </c>
    </row>
    <row r="27" spans="1:10">
      <c r="A27" s="51"/>
      <c r="B27" s="52"/>
      <c r="C27" s="23">
        <v>60016</v>
      </c>
      <c r="D27" s="53" t="s">
        <v>32</v>
      </c>
      <c r="E27" s="54">
        <v>87000</v>
      </c>
      <c r="F27" s="34">
        <v>73254.460000000006</v>
      </c>
      <c r="G27" s="34">
        <v>0</v>
      </c>
      <c r="H27" s="39">
        <f t="shared" si="1"/>
        <v>84.20052873563219</v>
      </c>
    </row>
    <row r="28" spans="1:10">
      <c r="A28" s="51"/>
      <c r="B28" s="52"/>
      <c r="C28" s="23">
        <v>60053</v>
      </c>
      <c r="D28" s="55" t="s">
        <v>33</v>
      </c>
      <c r="E28" s="38">
        <v>600000</v>
      </c>
      <c r="F28" s="34">
        <v>26937</v>
      </c>
      <c r="G28" s="34">
        <v>25830</v>
      </c>
      <c r="H28" s="39">
        <f t="shared" si="1"/>
        <v>4.4894999999999996</v>
      </c>
    </row>
    <row r="29" spans="1:10">
      <c r="A29" s="51"/>
      <c r="B29" s="52"/>
      <c r="C29" s="56">
        <v>60095</v>
      </c>
      <c r="D29" s="57" t="s">
        <v>74</v>
      </c>
      <c r="E29" s="58">
        <v>438500</v>
      </c>
      <c r="F29" s="59">
        <v>27268</v>
      </c>
      <c r="G29" s="59">
        <v>0</v>
      </c>
      <c r="H29" s="39">
        <f t="shared" si="1"/>
        <v>6.2184720638540476</v>
      </c>
      <c r="J29" s="3"/>
    </row>
    <row r="30" spans="1:10">
      <c r="A30" s="51"/>
      <c r="B30" s="52"/>
      <c r="C30" s="175">
        <v>60095</v>
      </c>
      <c r="D30" s="60" t="s">
        <v>22</v>
      </c>
      <c r="E30" s="148">
        <v>30000</v>
      </c>
      <c r="F30" s="148">
        <v>29274</v>
      </c>
      <c r="G30" s="61">
        <v>0</v>
      </c>
      <c r="H30" s="140">
        <v>90.70434342478714</v>
      </c>
    </row>
    <row r="31" spans="1:10">
      <c r="A31" s="51"/>
      <c r="B31" s="52"/>
      <c r="C31" s="157"/>
      <c r="D31" s="62" t="s">
        <v>25</v>
      </c>
      <c r="E31" s="149"/>
      <c r="F31" s="149"/>
      <c r="G31" s="63"/>
      <c r="H31" s="141"/>
    </row>
    <row r="32" spans="1:10" ht="13.5" thickBot="1">
      <c r="A32" s="24" t="s">
        <v>12</v>
      </c>
      <c r="B32" s="42">
        <v>630</v>
      </c>
      <c r="C32" s="43"/>
      <c r="D32" s="64" t="s">
        <v>52</v>
      </c>
      <c r="E32" s="65">
        <f>SUM(E33:E34)</f>
        <v>2527226</v>
      </c>
      <c r="F32" s="65">
        <f>SUM(F33:F34)</f>
        <v>2385843.2999999998</v>
      </c>
      <c r="G32" s="65">
        <f>SUM(G33:G34)</f>
        <v>2129191.5100000002</v>
      </c>
      <c r="H32" s="9">
        <f>F32/E32%</f>
        <v>94.405617067883909</v>
      </c>
    </row>
    <row r="33" spans="1:10" ht="63.75">
      <c r="A33" s="51"/>
      <c r="B33" s="52"/>
      <c r="C33" s="45">
        <v>63095</v>
      </c>
      <c r="D33" s="46" t="s">
        <v>53</v>
      </c>
      <c r="E33" s="66">
        <v>1057000</v>
      </c>
      <c r="F33" s="67">
        <v>958744.91</v>
      </c>
      <c r="G33" s="67">
        <v>958744.91</v>
      </c>
      <c r="H33" s="68">
        <f t="shared" ref="H33:H34" si="2">F33/E33%</f>
        <v>90.70434342478714</v>
      </c>
    </row>
    <row r="34" spans="1:10">
      <c r="A34" s="51"/>
      <c r="B34" s="52"/>
      <c r="C34" s="23">
        <v>63095</v>
      </c>
      <c r="D34" s="69" t="s">
        <v>54</v>
      </c>
      <c r="E34" s="70">
        <v>1470226</v>
      </c>
      <c r="F34" s="38">
        <v>1427098.39</v>
      </c>
      <c r="G34" s="38">
        <v>1170446.6000000001</v>
      </c>
      <c r="H34" s="39">
        <f t="shared" si="2"/>
        <v>97.066599964903347</v>
      </c>
    </row>
    <row r="35" spans="1:10" ht="13.5" thickBot="1">
      <c r="A35" s="24" t="s">
        <v>13</v>
      </c>
      <c r="B35" s="42">
        <v>700</v>
      </c>
      <c r="C35" s="43"/>
      <c r="D35" s="27" t="s">
        <v>16</v>
      </c>
      <c r="E35" s="44">
        <f xml:space="preserve"> SUM(E36:E37)</f>
        <v>273000</v>
      </c>
      <c r="F35" s="44">
        <f xml:space="preserve"> SUM(F36:F37)</f>
        <v>272964.55</v>
      </c>
      <c r="G35" s="44">
        <f xml:space="preserve"> SUM(G36:G37)</f>
        <v>0</v>
      </c>
      <c r="H35" s="9">
        <f>F35/E35%</f>
        <v>99.987014652014651</v>
      </c>
    </row>
    <row r="36" spans="1:10">
      <c r="A36" s="71"/>
      <c r="B36" s="72"/>
      <c r="C36" s="73">
        <v>70095</v>
      </c>
      <c r="D36" s="74" t="s">
        <v>75</v>
      </c>
      <c r="E36" s="75">
        <v>271500</v>
      </c>
      <c r="F36" s="76">
        <v>271487.07</v>
      </c>
      <c r="G36" s="76">
        <v>0</v>
      </c>
      <c r="H36" s="35">
        <f t="shared" ref="H36:H37" si="3">F36/E36%</f>
        <v>99.995237569060777</v>
      </c>
      <c r="J36" s="3"/>
    </row>
    <row r="37" spans="1:10" ht="25.5">
      <c r="A37" s="71"/>
      <c r="B37" s="72"/>
      <c r="C37" s="23">
        <v>70095</v>
      </c>
      <c r="D37" s="32" t="s">
        <v>55</v>
      </c>
      <c r="E37" s="77">
        <v>1500</v>
      </c>
      <c r="F37" s="78">
        <v>1477.48</v>
      </c>
      <c r="G37" s="79">
        <v>0</v>
      </c>
      <c r="H37" s="80">
        <f t="shared" si="3"/>
        <v>98.498666666666665</v>
      </c>
    </row>
    <row r="38" spans="1:10" ht="13.5" thickBot="1">
      <c r="A38" s="81" t="s">
        <v>14</v>
      </c>
      <c r="B38" s="42">
        <v>750</v>
      </c>
      <c r="C38" s="43"/>
      <c r="D38" s="27" t="s">
        <v>10</v>
      </c>
      <c r="E38" s="44">
        <f>E39</f>
        <v>105000</v>
      </c>
      <c r="F38" s="82">
        <f t="shared" ref="F38:G38" si="4">F39</f>
        <v>103817.59</v>
      </c>
      <c r="G38" s="83">
        <f t="shared" si="4"/>
        <v>0</v>
      </c>
      <c r="H38" s="9">
        <f>F38/E38%</f>
        <v>98.87389523809523</v>
      </c>
    </row>
    <row r="39" spans="1:10">
      <c r="A39" s="51"/>
      <c r="B39" s="52"/>
      <c r="C39" s="174">
        <v>75023</v>
      </c>
      <c r="D39" s="74" t="s">
        <v>9</v>
      </c>
      <c r="E39" s="151">
        <v>105000</v>
      </c>
      <c r="F39" s="151">
        <v>103817.59</v>
      </c>
      <c r="G39" s="137">
        <v>0</v>
      </c>
      <c r="H39" s="142">
        <v>100</v>
      </c>
    </row>
    <row r="40" spans="1:10" ht="25.5">
      <c r="A40" s="51"/>
      <c r="B40" s="52"/>
      <c r="C40" s="157"/>
      <c r="D40" s="41" t="s">
        <v>80</v>
      </c>
      <c r="E40" s="154"/>
      <c r="F40" s="152"/>
      <c r="G40" s="138"/>
      <c r="H40" s="143"/>
    </row>
    <row r="41" spans="1:10">
      <c r="A41" s="51"/>
      <c r="B41" s="52"/>
      <c r="C41" s="158"/>
      <c r="D41" s="84" t="s">
        <v>81</v>
      </c>
      <c r="E41" s="155"/>
      <c r="F41" s="153"/>
      <c r="G41" s="139"/>
      <c r="H41" s="144"/>
    </row>
    <row r="42" spans="1:10" ht="13.5" thickBot="1">
      <c r="A42" s="24" t="s">
        <v>15</v>
      </c>
      <c r="B42" s="42">
        <v>754</v>
      </c>
      <c r="C42" s="85"/>
      <c r="D42" s="86" t="s">
        <v>17</v>
      </c>
      <c r="E42" s="83">
        <f>SUM(E43:E45)</f>
        <v>2190000</v>
      </c>
      <c r="F42" s="87">
        <f>SUM(F43:F45)</f>
        <v>1986439.1800000002</v>
      </c>
      <c r="G42" s="83">
        <f>SUM(G43:G45)</f>
        <v>1770175.09</v>
      </c>
      <c r="H42" s="9">
        <f>F42/E42%</f>
        <v>90.704985388127866</v>
      </c>
    </row>
    <row r="43" spans="1:10">
      <c r="A43" s="29"/>
      <c r="B43" s="40"/>
      <c r="C43" s="174">
        <v>75412</v>
      </c>
      <c r="D43" s="88" t="s">
        <v>56</v>
      </c>
      <c r="E43" s="47">
        <v>1100000</v>
      </c>
      <c r="F43" s="89">
        <v>908964.39</v>
      </c>
      <c r="G43" s="90">
        <v>789219.3</v>
      </c>
      <c r="H43" s="35">
        <f t="shared" ref="H43:H45" si="5">F43/E43%</f>
        <v>82.633126363636364</v>
      </c>
    </row>
    <row r="44" spans="1:10">
      <c r="A44" s="29"/>
      <c r="B44" s="40"/>
      <c r="C44" s="158"/>
      <c r="D44" s="91" t="s">
        <v>57</v>
      </c>
      <c r="E44" s="92">
        <v>1000000</v>
      </c>
      <c r="F44" s="33">
        <v>987474.79</v>
      </c>
      <c r="G44" s="92">
        <v>980955.79</v>
      </c>
      <c r="H44" s="39">
        <f t="shared" si="5"/>
        <v>98.747478999999998</v>
      </c>
    </row>
    <row r="45" spans="1:10" ht="25.5">
      <c r="A45" s="51"/>
      <c r="B45" s="52"/>
      <c r="C45" s="93">
        <v>75495</v>
      </c>
      <c r="D45" s="94" t="s">
        <v>24</v>
      </c>
      <c r="E45" s="92">
        <v>90000</v>
      </c>
      <c r="F45" s="33">
        <v>90000</v>
      </c>
      <c r="G45" s="92">
        <v>0</v>
      </c>
      <c r="H45" s="39">
        <f t="shared" si="5"/>
        <v>100</v>
      </c>
    </row>
    <row r="46" spans="1:10" ht="13.5" thickBot="1">
      <c r="A46" s="24" t="s">
        <v>27</v>
      </c>
      <c r="B46" s="43">
        <v>758</v>
      </c>
      <c r="C46" s="43"/>
      <c r="D46" s="95" t="s">
        <v>39</v>
      </c>
      <c r="E46" s="83">
        <f>E47</f>
        <v>52420</v>
      </c>
      <c r="F46" s="87">
        <f t="shared" ref="F46:G46" si="6">F47</f>
        <v>0</v>
      </c>
      <c r="G46" s="83">
        <f t="shared" si="6"/>
        <v>0</v>
      </c>
      <c r="H46" s="11">
        <v>0</v>
      </c>
    </row>
    <row r="47" spans="1:10">
      <c r="A47" s="51"/>
      <c r="B47" s="52"/>
      <c r="C47" s="96">
        <v>75818</v>
      </c>
      <c r="D47" s="97" t="s">
        <v>36</v>
      </c>
      <c r="E47" s="89">
        <v>52420</v>
      </c>
      <c r="F47" s="89">
        <v>0</v>
      </c>
      <c r="G47" s="92">
        <v>0</v>
      </c>
      <c r="H47" s="98">
        <v>0</v>
      </c>
    </row>
    <row r="48" spans="1:10" ht="13.5" thickBot="1">
      <c r="A48" s="24" t="s">
        <v>72</v>
      </c>
      <c r="B48" s="42">
        <v>801</v>
      </c>
      <c r="C48" s="85"/>
      <c r="D48" s="99" t="s">
        <v>4</v>
      </c>
      <c r="E48" s="83">
        <f>SUM(E49:E59)</f>
        <v>3349972</v>
      </c>
      <c r="F48" s="87">
        <f>SUM(F49:F59)</f>
        <v>3318042.66</v>
      </c>
      <c r="G48" s="83">
        <f>SUM(G49:G59)</f>
        <v>3218227.4</v>
      </c>
      <c r="H48" s="9">
        <f>F48/E48%</f>
        <v>99.046877406736542</v>
      </c>
    </row>
    <row r="49" spans="1:8" ht="25.5">
      <c r="A49" s="29"/>
      <c r="B49" s="40"/>
      <c r="C49" s="96">
        <v>80101</v>
      </c>
      <c r="D49" s="88" t="s">
        <v>58</v>
      </c>
      <c r="E49" s="90">
        <v>17200</v>
      </c>
      <c r="F49" s="89">
        <v>6273</v>
      </c>
      <c r="G49" s="92">
        <v>0</v>
      </c>
      <c r="H49" s="35">
        <f>F49/E49%</f>
        <v>36.470930232558139</v>
      </c>
    </row>
    <row r="50" spans="1:8">
      <c r="A50" s="29"/>
      <c r="B50" s="40"/>
      <c r="C50" s="100">
        <v>80101</v>
      </c>
      <c r="D50" s="91" t="s">
        <v>78</v>
      </c>
      <c r="E50" s="38">
        <v>5412</v>
      </c>
      <c r="F50" s="38">
        <v>0</v>
      </c>
      <c r="G50" s="38">
        <v>0</v>
      </c>
      <c r="H50" s="101">
        <v>0</v>
      </c>
    </row>
    <row r="51" spans="1:8">
      <c r="A51" s="29"/>
      <c r="B51" s="40"/>
      <c r="C51" s="102">
        <v>80101</v>
      </c>
      <c r="D51" s="103" t="s">
        <v>90</v>
      </c>
      <c r="E51" s="37">
        <v>10860</v>
      </c>
      <c r="F51" s="58">
        <v>10853.93</v>
      </c>
      <c r="G51" s="58">
        <v>0</v>
      </c>
      <c r="H51" s="104">
        <v>0</v>
      </c>
    </row>
    <row r="52" spans="1:8">
      <c r="A52" s="51"/>
      <c r="B52" s="52"/>
      <c r="C52" s="175">
        <v>80101</v>
      </c>
      <c r="D52" s="105" t="s">
        <v>22</v>
      </c>
      <c r="E52" s="154">
        <v>7500</v>
      </c>
      <c r="F52" s="156">
        <v>6088.5</v>
      </c>
      <c r="G52" s="156">
        <v>0</v>
      </c>
      <c r="H52" s="140">
        <v>99.720640487062411</v>
      </c>
    </row>
    <row r="53" spans="1:8">
      <c r="A53" s="51"/>
      <c r="B53" s="52"/>
      <c r="C53" s="158"/>
      <c r="D53" s="106" t="s">
        <v>31</v>
      </c>
      <c r="E53" s="155"/>
      <c r="F53" s="155"/>
      <c r="G53" s="155"/>
      <c r="H53" s="141"/>
    </row>
    <row r="54" spans="1:8">
      <c r="A54" s="51"/>
      <c r="B54" s="52"/>
      <c r="C54" s="107">
        <v>80110</v>
      </c>
      <c r="D54" s="108" t="s">
        <v>71</v>
      </c>
      <c r="E54" s="109">
        <v>3285000</v>
      </c>
      <c r="F54" s="76">
        <v>3275823.04</v>
      </c>
      <c r="G54" s="76">
        <v>3218227.4</v>
      </c>
      <c r="H54" s="76"/>
    </row>
    <row r="55" spans="1:8">
      <c r="A55" s="51"/>
      <c r="B55" s="52"/>
      <c r="C55" s="175">
        <v>80110</v>
      </c>
      <c r="D55" s="110" t="s">
        <v>9</v>
      </c>
      <c r="E55" s="156">
        <v>12000</v>
      </c>
      <c r="F55" s="162">
        <v>10088.5</v>
      </c>
      <c r="G55" s="156">
        <v>0</v>
      </c>
      <c r="H55" s="145">
        <f t="shared" ref="H55:H58" si="7">F55/E55%</f>
        <v>84.07083333333334</v>
      </c>
    </row>
    <row r="56" spans="1:8">
      <c r="A56" s="51"/>
      <c r="B56" s="52"/>
      <c r="C56" s="157"/>
      <c r="D56" s="101" t="s">
        <v>86</v>
      </c>
      <c r="E56" s="154"/>
      <c r="F56" s="163"/>
      <c r="G56" s="154"/>
      <c r="H56" s="143"/>
    </row>
    <row r="57" spans="1:8">
      <c r="A57" s="51"/>
      <c r="B57" s="52"/>
      <c r="C57" s="158"/>
      <c r="D57" s="101" t="s">
        <v>87</v>
      </c>
      <c r="E57" s="155"/>
      <c r="F57" s="164"/>
      <c r="G57" s="155"/>
      <c r="H57" s="144"/>
    </row>
    <row r="58" spans="1:8">
      <c r="A58" s="51"/>
      <c r="B58" s="52"/>
      <c r="C58" s="175">
        <v>80148</v>
      </c>
      <c r="D58" s="98" t="s">
        <v>9</v>
      </c>
      <c r="E58" s="156">
        <v>12000</v>
      </c>
      <c r="F58" s="162">
        <v>8915.69</v>
      </c>
      <c r="G58" s="156">
        <v>0</v>
      </c>
      <c r="H58" s="145">
        <f t="shared" si="7"/>
        <v>74.297416666666678</v>
      </c>
    </row>
    <row r="59" spans="1:8">
      <c r="A59" s="51"/>
      <c r="B59" s="52"/>
      <c r="C59" s="158"/>
      <c r="D59" s="98" t="s">
        <v>88</v>
      </c>
      <c r="E59" s="155"/>
      <c r="F59" s="164"/>
      <c r="G59" s="155"/>
      <c r="H59" s="144"/>
    </row>
    <row r="60" spans="1:8" ht="13.5" thickBot="1">
      <c r="A60" s="111" t="s">
        <v>92</v>
      </c>
      <c r="B60" s="43">
        <v>900</v>
      </c>
      <c r="C60" s="43"/>
      <c r="D60" s="99" t="s">
        <v>11</v>
      </c>
      <c r="E60" s="82">
        <f>SUM(E61:E68)</f>
        <v>529083</v>
      </c>
      <c r="F60" s="44">
        <f>SUM(F61:F68)</f>
        <v>328028.52</v>
      </c>
      <c r="G60" s="44">
        <f>SUM(G61:G68)</f>
        <v>15500</v>
      </c>
      <c r="H60" s="9">
        <f>F60/E60%</f>
        <v>61.999444321590381</v>
      </c>
    </row>
    <row r="61" spans="1:8">
      <c r="A61" s="112"/>
      <c r="B61" s="113"/>
      <c r="C61" s="45">
        <v>90004</v>
      </c>
      <c r="D61" s="114" t="s">
        <v>34</v>
      </c>
      <c r="E61" s="47">
        <v>150000</v>
      </c>
      <c r="F61" s="47">
        <v>15500</v>
      </c>
      <c r="G61" s="34">
        <v>15500</v>
      </c>
      <c r="H61" s="35">
        <f t="shared" ref="H61:H66" si="8">F61/E61%</f>
        <v>10.333333333333334</v>
      </c>
    </row>
    <row r="62" spans="1:8">
      <c r="A62" s="112"/>
      <c r="B62" s="113"/>
      <c r="C62" s="93">
        <v>90004</v>
      </c>
      <c r="D62" s="115" t="s">
        <v>40</v>
      </c>
      <c r="E62" s="34">
        <v>66000</v>
      </c>
      <c r="F62" s="34">
        <v>8691</v>
      </c>
      <c r="G62" s="34">
        <v>0</v>
      </c>
      <c r="H62" s="39">
        <f t="shared" si="8"/>
        <v>13.168181818181818</v>
      </c>
    </row>
    <row r="63" spans="1:8">
      <c r="A63" s="71"/>
      <c r="B63" s="116"/>
      <c r="C63" s="23">
        <v>90013</v>
      </c>
      <c r="D63" s="117" t="s">
        <v>59</v>
      </c>
      <c r="E63" s="38">
        <v>171100</v>
      </c>
      <c r="F63" s="38">
        <v>167657.47</v>
      </c>
      <c r="G63" s="38">
        <v>0</v>
      </c>
      <c r="H63" s="39">
        <f t="shared" si="8"/>
        <v>97.988001168907076</v>
      </c>
    </row>
    <row r="64" spans="1:8">
      <c r="A64" s="71"/>
      <c r="B64" s="116"/>
      <c r="C64" s="72">
        <v>90015</v>
      </c>
      <c r="D64" s="133" t="s">
        <v>91</v>
      </c>
      <c r="E64" s="38">
        <v>15000</v>
      </c>
      <c r="F64" s="38">
        <v>14988.8</v>
      </c>
      <c r="G64" s="38">
        <v>0</v>
      </c>
      <c r="H64" s="39">
        <f t="shared" si="8"/>
        <v>99.925333333333327</v>
      </c>
    </row>
    <row r="65" spans="1:9" ht="25.5">
      <c r="A65" s="71"/>
      <c r="B65" s="116"/>
      <c r="C65" s="23">
        <v>90015</v>
      </c>
      <c r="D65" s="118" t="s">
        <v>60</v>
      </c>
      <c r="E65" s="38">
        <v>120000</v>
      </c>
      <c r="F65" s="38">
        <v>114208.88</v>
      </c>
      <c r="G65" s="38">
        <v>0</v>
      </c>
      <c r="H65" s="39">
        <f t="shared" si="8"/>
        <v>95.174066666666675</v>
      </c>
    </row>
    <row r="66" spans="1:9">
      <c r="A66" s="71"/>
      <c r="B66" s="116"/>
      <c r="C66" s="72">
        <v>90095</v>
      </c>
      <c r="D66" s="32" t="s">
        <v>77</v>
      </c>
      <c r="E66" s="38">
        <v>482</v>
      </c>
      <c r="F66" s="38">
        <v>481.82</v>
      </c>
      <c r="G66" s="38">
        <v>0</v>
      </c>
      <c r="H66" s="39">
        <f t="shared" si="8"/>
        <v>99.962655601659748</v>
      </c>
    </row>
    <row r="67" spans="1:9">
      <c r="A67" s="71"/>
      <c r="B67" s="116"/>
      <c r="C67" s="157">
        <v>90095</v>
      </c>
      <c r="D67" s="119" t="s">
        <v>9</v>
      </c>
      <c r="E67" s="154">
        <v>6501</v>
      </c>
      <c r="F67" s="156">
        <v>6500.55</v>
      </c>
      <c r="G67" s="156">
        <v>0</v>
      </c>
      <c r="H67" s="140">
        <v>99.962655601659748</v>
      </c>
    </row>
    <row r="68" spans="1:9">
      <c r="A68" s="71"/>
      <c r="B68" s="116"/>
      <c r="C68" s="158"/>
      <c r="D68" s="98" t="s">
        <v>89</v>
      </c>
      <c r="E68" s="155"/>
      <c r="F68" s="155"/>
      <c r="G68" s="155"/>
      <c r="H68" s="141"/>
    </row>
    <row r="69" spans="1:9" ht="13.5" thickBot="1">
      <c r="A69" s="111" t="s">
        <v>29</v>
      </c>
      <c r="B69" s="120">
        <v>921</v>
      </c>
      <c r="C69" s="43"/>
      <c r="D69" s="121" t="s">
        <v>68</v>
      </c>
      <c r="E69" s="44">
        <f>SUM(E70:E75)</f>
        <v>675190</v>
      </c>
      <c r="F69" s="44">
        <f>SUM(F70:F75)</f>
        <v>672076.67</v>
      </c>
      <c r="G69" s="44">
        <f>SUM(G70:G75)</f>
        <v>15373.98</v>
      </c>
      <c r="H69" s="9">
        <f>F69/E69%</f>
        <v>99.538895718242287</v>
      </c>
      <c r="I69" s="10"/>
    </row>
    <row r="70" spans="1:9">
      <c r="A70" s="71"/>
      <c r="B70" s="116"/>
      <c r="C70" s="72">
        <v>92109</v>
      </c>
      <c r="D70" s="32" t="s">
        <v>61</v>
      </c>
      <c r="E70" s="122">
        <v>3050</v>
      </c>
      <c r="F70" s="122">
        <v>3045.15</v>
      </c>
      <c r="G70" s="122">
        <v>0</v>
      </c>
      <c r="H70" s="35">
        <f t="shared" ref="H70:H75" si="9">F70/E70%</f>
        <v>99.840983606557387</v>
      </c>
      <c r="I70" s="10"/>
    </row>
    <row r="71" spans="1:9" ht="25.5">
      <c r="A71" s="71"/>
      <c r="B71" s="116"/>
      <c r="C71" s="23">
        <v>92109</v>
      </c>
      <c r="D71" s="123" t="s">
        <v>62</v>
      </c>
      <c r="E71" s="37">
        <v>600500</v>
      </c>
      <c r="F71" s="38">
        <v>597583.35</v>
      </c>
      <c r="G71" s="38">
        <v>0</v>
      </c>
      <c r="H71" s="39">
        <f t="shared" si="9"/>
        <v>99.514296419650293</v>
      </c>
    </row>
    <row r="72" spans="1:9">
      <c r="A72" s="71"/>
      <c r="B72" s="116"/>
      <c r="C72" s="23">
        <v>92109</v>
      </c>
      <c r="D72" s="124" t="s">
        <v>63</v>
      </c>
      <c r="E72" s="37">
        <v>20440</v>
      </c>
      <c r="F72" s="38">
        <v>20432.59</v>
      </c>
      <c r="G72" s="38">
        <v>15373.98</v>
      </c>
      <c r="H72" s="39">
        <f t="shared" si="9"/>
        <v>99.963747553816049</v>
      </c>
    </row>
    <row r="73" spans="1:9">
      <c r="A73" s="71"/>
      <c r="B73" s="116"/>
      <c r="C73" s="23">
        <v>92109</v>
      </c>
      <c r="D73" s="124" t="s">
        <v>64</v>
      </c>
      <c r="E73" s="37">
        <v>23300</v>
      </c>
      <c r="F73" s="38">
        <v>23253.23</v>
      </c>
      <c r="G73" s="38">
        <v>0</v>
      </c>
      <c r="H73" s="39">
        <f t="shared" si="9"/>
        <v>99.799270386266087</v>
      </c>
    </row>
    <row r="74" spans="1:9" ht="25.5">
      <c r="A74" s="71"/>
      <c r="B74" s="116"/>
      <c r="C74" s="23">
        <v>92109</v>
      </c>
      <c r="D74" s="125" t="s">
        <v>65</v>
      </c>
      <c r="E74" s="37">
        <v>2000</v>
      </c>
      <c r="F74" s="38">
        <v>1878.8</v>
      </c>
      <c r="G74" s="38">
        <v>0</v>
      </c>
      <c r="H74" s="39">
        <v>0</v>
      </c>
    </row>
    <row r="75" spans="1:9">
      <c r="A75" s="71"/>
      <c r="B75" s="116"/>
      <c r="C75" s="23">
        <v>92109</v>
      </c>
      <c r="D75" s="126" t="s">
        <v>66</v>
      </c>
      <c r="E75" s="37">
        <v>25900</v>
      </c>
      <c r="F75" s="38">
        <v>25883.55</v>
      </c>
      <c r="G75" s="38">
        <v>0</v>
      </c>
      <c r="H75" s="39">
        <f t="shared" si="9"/>
        <v>99.936486486486487</v>
      </c>
    </row>
    <row r="76" spans="1:9" ht="13.5" thickBot="1">
      <c r="A76" s="111" t="s">
        <v>73</v>
      </c>
      <c r="B76" s="120">
        <v>926</v>
      </c>
      <c r="C76" s="43"/>
      <c r="D76" s="86" t="s">
        <v>69</v>
      </c>
      <c r="E76" s="44">
        <f>SUM(E77:E79)</f>
        <v>21420</v>
      </c>
      <c r="F76" s="44">
        <f>SUM(F77:F79)</f>
        <v>13530.06</v>
      </c>
      <c r="G76" s="44">
        <v>0</v>
      </c>
      <c r="H76" s="9">
        <f>F76/E76%</f>
        <v>63.165546218487393</v>
      </c>
    </row>
    <row r="77" spans="1:9">
      <c r="A77" s="71"/>
      <c r="B77" s="127"/>
      <c r="C77" s="45">
        <v>92601</v>
      </c>
      <c r="D77" s="128" t="s">
        <v>67</v>
      </c>
      <c r="E77" s="47">
        <v>11420</v>
      </c>
      <c r="F77" s="47">
        <v>8530.06</v>
      </c>
      <c r="G77" s="34">
        <v>0</v>
      </c>
      <c r="H77" s="35">
        <f>F77/E77%</f>
        <v>74.694045534150604</v>
      </c>
    </row>
    <row r="78" spans="1:9">
      <c r="A78" s="71"/>
      <c r="B78" s="129"/>
      <c r="C78" s="176">
        <v>92695</v>
      </c>
      <c r="D78" s="119" t="s">
        <v>9</v>
      </c>
      <c r="E78" s="154">
        <v>10000</v>
      </c>
      <c r="F78" s="156">
        <v>5000</v>
      </c>
      <c r="G78" s="156">
        <v>0</v>
      </c>
      <c r="H78" s="140">
        <v>74.694045534150604</v>
      </c>
    </row>
    <row r="79" spans="1:9" ht="13.5" thickBot="1">
      <c r="A79" s="71"/>
      <c r="B79" s="130"/>
      <c r="C79" s="177"/>
      <c r="D79" s="98" t="s">
        <v>76</v>
      </c>
      <c r="E79" s="155"/>
      <c r="F79" s="155"/>
      <c r="G79" s="155"/>
      <c r="H79" s="141"/>
    </row>
    <row r="80" spans="1:9" ht="13.5" thickBot="1">
      <c r="A80" s="165" t="s">
        <v>1</v>
      </c>
      <c r="B80" s="166"/>
      <c r="C80" s="167"/>
      <c r="D80" s="131" t="s">
        <v>2</v>
      </c>
      <c r="E80" s="132">
        <f>E11+E20+E32+E35+E38+E42+E46+E48+E60+E69+E76</f>
        <v>15746915</v>
      </c>
      <c r="F80" s="44">
        <f>F11+F20+F32+F35+F38+F42+F46+F48+F60+F69+F76</f>
        <v>13448042.189999999</v>
      </c>
      <c r="G80" s="44">
        <f>G11+G20+G32+G35+G38+G42+G46+G48+G60+G69+G76</f>
        <v>7957888.9400000013</v>
      </c>
      <c r="H80" s="9">
        <f>F80/E80%</f>
        <v>85.40112263259185</v>
      </c>
    </row>
    <row r="82" spans="4:7" ht="14.25">
      <c r="D82" s="5"/>
      <c r="F82" s="4"/>
      <c r="G82" s="4"/>
    </row>
    <row r="84" spans="4:7">
      <c r="F84" s="8"/>
      <c r="G84" s="8"/>
    </row>
  </sheetData>
  <mergeCells count="48">
    <mergeCell ref="G78:G79"/>
    <mergeCell ref="G18:G19"/>
    <mergeCell ref="G52:G53"/>
    <mergeCell ref="G55:G57"/>
    <mergeCell ref="G58:G59"/>
    <mergeCell ref="G67:G68"/>
    <mergeCell ref="F52:F53"/>
    <mergeCell ref="F55:F57"/>
    <mergeCell ref="F58:F59"/>
    <mergeCell ref="A80:C80"/>
    <mergeCell ref="A8:A9"/>
    <mergeCell ref="B8:B9"/>
    <mergeCell ref="C8:C9"/>
    <mergeCell ref="D8:D9"/>
    <mergeCell ref="C43:C44"/>
    <mergeCell ref="C52:C53"/>
    <mergeCell ref="C78:C79"/>
    <mergeCell ref="C18:C19"/>
    <mergeCell ref="C30:C31"/>
    <mergeCell ref="C55:C57"/>
    <mergeCell ref="C58:C59"/>
    <mergeCell ref="C39:C41"/>
    <mergeCell ref="E8:E9"/>
    <mergeCell ref="E52:E53"/>
    <mergeCell ref="E55:E57"/>
    <mergeCell ref="E58:E59"/>
    <mergeCell ref="E30:E31"/>
    <mergeCell ref="E18:E19"/>
    <mergeCell ref="E39:E41"/>
    <mergeCell ref="E78:E79"/>
    <mergeCell ref="F78:F79"/>
    <mergeCell ref="C67:C68"/>
    <mergeCell ref="E67:E68"/>
    <mergeCell ref="F67:F68"/>
    <mergeCell ref="H78:H79"/>
    <mergeCell ref="H67:H68"/>
    <mergeCell ref="H58:H59"/>
    <mergeCell ref="H55:H57"/>
    <mergeCell ref="H52:H53"/>
    <mergeCell ref="F8:F9"/>
    <mergeCell ref="G39:G41"/>
    <mergeCell ref="H30:H31"/>
    <mergeCell ref="H39:H41"/>
    <mergeCell ref="H18:H19"/>
    <mergeCell ref="H8:H9"/>
    <mergeCell ref="F30:F31"/>
    <mergeCell ref="F18:F19"/>
    <mergeCell ref="F39:F41"/>
  </mergeCells>
  <phoneticPr fontId="0" type="noConversion"/>
  <pageMargins left="0.98425196850393704" right="0" top="0.59055118110236227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Tab.Nr 14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2012-03-30T09:56:41Z</cp:lastPrinted>
  <dcterms:created xsi:type="dcterms:W3CDTF">1997-03-25T02:14:04Z</dcterms:created>
  <dcterms:modified xsi:type="dcterms:W3CDTF">2012-03-30T09:58:12Z</dcterms:modified>
</cp:coreProperties>
</file>