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55" windowWidth="11340" windowHeight="6225"/>
  </bookViews>
  <sheets>
    <sheet name="Tab. Nr 13" sheetId="10" r:id="rId1"/>
  </sheets>
  <calcPr calcId="125725"/>
</workbook>
</file>

<file path=xl/calcChain.xml><?xml version="1.0" encoding="utf-8"?>
<calcChain xmlns="http://schemas.openxmlformats.org/spreadsheetml/2006/main">
  <c r="H86" i="10"/>
  <c r="H84"/>
  <c r="H83"/>
  <c r="H82"/>
  <c r="H81"/>
  <c r="H80"/>
  <c r="H79"/>
  <c r="H78"/>
  <c r="H75"/>
  <c r="H74"/>
  <c r="H73"/>
  <c r="H72"/>
  <c r="H71"/>
  <c r="H70"/>
  <c r="H69"/>
  <c r="H68"/>
  <c r="H67"/>
  <c r="H66"/>
  <c r="H63"/>
  <c r="H61"/>
  <c r="H58"/>
  <c r="H56"/>
  <c r="H54"/>
  <c r="H53"/>
  <c r="H51"/>
  <c r="H50"/>
  <c r="H49"/>
  <c r="H48"/>
  <c r="H43"/>
  <c r="H41"/>
  <c r="H37"/>
  <c r="H35"/>
  <c r="H34"/>
  <c r="H33"/>
  <c r="H31"/>
  <c r="H28"/>
  <c r="H25"/>
  <c r="H24"/>
  <c r="H23"/>
  <c r="H22"/>
  <c r="H21"/>
  <c r="H20"/>
  <c r="H19"/>
  <c r="H16"/>
  <c r="H15"/>
  <c r="H14"/>
  <c r="H13"/>
  <c r="H12"/>
  <c r="F10"/>
  <c r="F27"/>
  <c r="F30"/>
  <c r="H30" s="1"/>
  <c r="F36"/>
  <c r="H36" s="1"/>
  <c r="F47"/>
  <c r="F62"/>
  <c r="F65"/>
  <c r="F85"/>
  <c r="F77"/>
  <c r="E40"/>
  <c r="G60"/>
  <c r="F60"/>
  <c r="E60"/>
  <c r="E36"/>
  <c r="E65"/>
  <c r="G18"/>
  <c r="F18"/>
  <c r="E18"/>
  <c r="H11"/>
  <c r="G40"/>
  <c r="F40"/>
  <c r="H40" s="1"/>
  <c r="G65"/>
  <c r="E30"/>
  <c r="H65" l="1"/>
  <c r="H60"/>
  <c r="F87"/>
  <c r="G85"/>
  <c r="E85"/>
  <c r="H85" s="1"/>
  <c r="G77"/>
  <c r="E77"/>
  <c r="G62"/>
  <c r="E62"/>
  <c r="H62" s="1"/>
  <c r="G47"/>
  <c r="E47"/>
  <c r="H47" s="1"/>
  <c r="G45"/>
  <c r="E45"/>
  <c r="G36"/>
  <c r="G30"/>
  <c r="G27"/>
  <c r="E27"/>
  <c r="H27" s="1"/>
  <c r="G10"/>
  <c r="E10"/>
  <c r="H10" s="1"/>
  <c r="E87" l="1"/>
  <c r="H87"/>
  <c r="H77"/>
  <c r="G87"/>
</calcChain>
</file>

<file path=xl/sharedStrings.xml><?xml version="1.0" encoding="utf-8"?>
<sst xmlns="http://schemas.openxmlformats.org/spreadsheetml/2006/main" count="121" uniqueCount="97">
  <si>
    <t>Dział</t>
  </si>
  <si>
    <t>x</t>
  </si>
  <si>
    <t>Ogółem</t>
  </si>
  <si>
    <t>Transport i łączność</t>
  </si>
  <si>
    <t>Oświata i wychowanie</t>
  </si>
  <si>
    <t>Lp.</t>
  </si>
  <si>
    <t>Nazwa zadania</t>
  </si>
  <si>
    <t>1.</t>
  </si>
  <si>
    <t>2.</t>
  </si>
  <si>
    <t>zakupy inwestycyjne</t>
  </si>
  <si>
    <t>Administracja publiczna</t>
  </si>
  <si>
    <t>Pomoc społeczna</t>
  </si>
  <si>
    <t>Gospodarka komunalna i ochrona środowiska</t>
  </si>
  <si>
    <t>3.</t>
  </si>
  <si>
    <t>4.</t>
  </si>
  <si>
    <t>5.</t>
  </si>
  <si>
    <t>Gospodarka mieszkaniowa</t>
  </si>
  <si>
    <t>9.</t>
  </si>
  <si>
    <t>010</t>
  </si>
  <si>
    <t>01010</t>
  </si>
  <si>
    <t>Rolnictwo i łowiectwo</t>
  </si>
  <si>
    <t>Zakupy inwestycyjne</t>
  </si>
  <si>
    <t>Rozdział</t>
  </si>
  <si>
    <t>a) zakup sprzętu komputerowego</t>
  </si>
  <si>
    <t xml:space="preserve">Zakupy inwestycyjne </t>
  </si>
  <si>
    <t>7.</t>
  </si>
  <si>
    <t>a)wykup sieci wodociagowych i sanitarnych</t>
  </si>
  <si>
    <t>10.</t>
  </si>
  <si>
    <t>w złotych</t>
  </si>
  <si>
    <t>a) zakup kserokopiarki - ZS Przecław</t>
  </si>
  <si>
    <t>Rewitalizacja zabytkowego parku w Kurowie</t>
  </si>
  <si>
    <t>rezerwy</t>
  </si>
  <si>
    <t>Różne rozliczenia</t>
  </si>
  <si>
    <t>w tym</t>
  </si>
  <si>
    <t>Przebudowa istniejącej kanalizacji melioracyjnej oraz deszczowej w m.Bedargowo</t>
  </si>
  <si>
    <t>Rozbudowa oczyszczalni ścieków w Przecławiu</t>
  </si>
  <si>
    <t>Przebudowa dróg gminnych w m. Kurów</t>
  </si>
  <si>
    <t>Przebudowa drogi gminnej z przebudową  sieci wodociągowej z przyłączami w Siadle-Dolnym</t>
  </si>
  <si>
    <t>Przebudowa drogi gminnej z kanalizacją deszczową w m.Barnisław</t>
  </si>
  <si>
    <t>Turystyka</t>
  </si>
  <si>
    <t>Termomodernizacja  budynku  Szkoły Podstawowej w Będargowie</t>
  </si>
  <si>
    <t>Budowa schroniska dla bezdomych zwierząt</t>
  </si>
  <si>
    <t>Budowa świetlicy wiejskiej w Barnisławiu</t>
  </si>
  <si>
    <t>Budowa świetlicy wiejskiej w Siadle-Górnym</t>
  </si>
  <si>
    <t>Budowa świetlicy wiejskiej w Moczyłach</t>
  </si>
  <si>
    <t>Budowa świetlicy wiejskiej w Stobnie</t>
  </si>
  <si>
    <t>Budowa Gminnego Ośrodka Kultury w Przecławiu</t>
  </si>
  <si>
    <t>Budowa skateparku w Przecławiu</t>
  </si>
  <si>
    <t>Kultura i ochrona dziedzictwa narodowego</t>
  </si>
  <si>
    <t>01008</t>
  </si>
  <si>
    <t>Budowa gimnazjum na nieruchomości ZS w Przecławiu</t>
  </si>
  <si>
    <t>8.</t>
  </si>
  <si>
    <t>11.</t>
  </si>
  <si>
    <t>12.</t>
  </si>
  <si>
    <t xml:space="preserve">               GMINY KOŁBASKOWO</t>
  </si>
  <si>
    <t>Budowa sieci kanalizacji deszczowej w m.Przecław</t>
  </si>
  <si>
    <t>Budowa oświetlenia ulicznego z lamp solarno-hybrydowych w m.Siadło-Dolne, Siadło-Górne</t>
  </si>
  <si>
    <t>a) zakup wiat przystankowych</t>
  </si>
  <si>
    <t>Zakup i montaż kotła co wraz z armaturą w ZS w Przecławiu</t>
  </si>
  <si>
    <t>Bezpieczeństo i ochrona p/pożarowa</t>
  </si>
  <si>
    <t>a) zakup masztu i syreny alarmowej</t>
  </si>
  <si>
    <t xml:space="preserve">a) patelnia elektryczna </t>
  </si>
  <si>
    <t>Przebudowa wraz ze zmianą sposobu użytkowania budynku koszarowego na mieszkania komunalne i socjalne</t>
  </si>
  <si>
    <t>a) zakup gruntów</t>
  </si>
  <si>
    <t>Kultura fizyczna i sport</t>
  </si>
  <si>
    <t>Poprawa jakości wody poprzez likwidację rur azbestowo-cementowych na terenie gminy</t>
  </si>
  <si>
    <t xml:space="preserve">Przebudowa budynku na świetlicę wiejską w Kurowie na dz.47/37 </t>
  </si>
  <si>
    <t>Budowa pawilonu żywieniowego na nieruchomości ZS w  Przecławiu</t>
  </si>
  <si>
    <t>Budowa przyłącza do placu zabaw w Kamieńcu</t>
  </si>
  <si>
    <t xml:space="preserve"> Plan                     na 2012 rok</t>
  </si>
  <si>
    <t>Realizacja na 30.06.2012 r.</t>
  </si>
  <si>
    <t>% realizacji</t>
  </si>
  <si>
    <t>a) zakup łodzi motorowej</t>
  </si>
  <si>
    <t>a) zakup wiat ogrodowych</t>
  </si>
  <si>
    <t xml:space="preserve">a) </t>
  </si>
  <si>
    <t>6.</t>
  </si>
  <si>
    <t>Budowa wodociągu Warnik-Bobolin</t>
  </si>
  <si>
    <t>Remont drogi gminnej w Gminie Kołbaskowo-odcinek drogi gminnej Ostoja- Zbójnicka ( do granicy miasta Szczecina) oraz łącznik drogi Ostoja</t>
  </si>
  <si>
    <t>Budowa przystanków autobusowych , utwardzenia terenów oraz organizacja ruchu na trasie Szczecin-Ustowo-Kurów-Siadło Dolne- Siadło Górne-Kołbaskowo-Moczyły-Kamieniec</t>
  </si>
  <si>
    <t>Przebudowa drogi powiatowej nr 0627Z Szczecin-Siadło Górne</t>
  </si>
  <si>
    <t>Przebudowa pomieszczeń biurowych wraz z budową pochylni dla niepełnosprawnych w Kołbaskowie Nr 102</t>
  </si>
  <si>
    <t xml:space="preserve">Tab. Nr 13 </t>
  </si>
  <si>
    <t xml:space="preserve">             WYDATKI     MAJĄTKOWE</t>
  </si>
  <si>
    <r>
      <t xml:space="preserve">Lokalna strategia działania dobre gminy w ramach Osi Leader  </t>
    </r>
    <r>
      <rPr>
        <i/>
        <sz val="10"/>
        <rFont val="Arial CE"/>
        <charset val="238"/>
      </rPr>
      <t>Organizacja i wyposażenie miejsca wypoczynku i rekreacji w mijsc.Kołbaskowo</t>
    </r>
  </si>
  <si>
    <r>
      <t xml:space="preserve">Lokalna strategia działania dobre gminy w ramach Osi Leader  </t>
    </r>
    <r>
      <rPr>
        <i/>
        <sz val="10"/>
        <rFont val="Arial CE"/>
        <charset val="238"/>
      </rPr>
      <t>Organizacja i wyposażenie miejsca wypoczynku i rekreacji w mijsc.Barnisław</t>
    </r>
  </si>
  <si>
    <r>
      <t xml:space="preserve">Lokalna strategia działania dobre gminy w ramach Osi Leader  </t>
    </r>
    <r>
      <rPr>
        <i/>
        <sz val="10"/>
        <rFont val="Arial CE"/>
        <charset val="238"/>
      </rPr>
      <t>Organizacja i wyposażenie miejsca wypoczynku i rekreacji w mijsc.Karwowo</t>
    </r>
  </si>
  <si>
    <t>Budowa przyłącza energetycznego do placu zabaw w mjsc.Pargowo</t>
  </si>
  <si>
    <t>Budowa przyłącza energetycznego do placu zabaw w mjsc.Warnik</t>
  </si>
  <si>
    <t>Ochrona zdrowia</t>
  </si>
  <si>
    <t>Przebudowa świetlicy wiejskiej w Bobolinie</t>
  </si>
  <si>
    <t>Przebudowa wraz ze zmianą sposobu użytkowania budynku służb granicznych na mieszkania komunalne i socjalne w miejscowości Rosówek Nr 17</t>
  </si>
  <si>
    <t>13.</t>
  </si>
  <si>
    <t>a) zakup wiat przystankowych ( zadaszonych) przy          szlakach rowerowych</t>
  </si>
  <si>
    <t>na programy finansowane z udziałem środków o których mowa w art..5 ust.1 pkt. 2 i 3 ufp</t>
  </si>
  <si>
    <t xml:space="preserve">                 za I półrocze 2012 rok</t>
  </si>
  <si>
    <t xml:space="preserve">a)  rozbudowa serwera i zakup sprzętu komputerowego i oprogramowania  </t>
  </si>
  <si>
    <t xml:space="preserve">b) zakup samochodu osobowego   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</si>
</sst>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9"/>
      <name val="Arial CE"/>
      <charset val="238"/>
    </font>
    <font>
      <i/>
      <u/>
      <sz val="10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sz val="10"/>
      <color theme="1"/>
      <name val="Czcionka tekstu podstawowego"/>
      <family val="2"/>
      <charset val="238"/>
    </font>
    <font>
      <sz val="10"/>
      <name val="Arial CE"/>
      <family val="2"/>
      <charset val="238"/>
    </font>
    <font>
      <sz val="9"/>
      <name val="Arial Unicode MS"/>
      <family val="2"/>
      <charset val="238"/>
    </font>
    <font>
      <i/>
      <sz val="10"/>
      <name val="Arial CE"/>
      <charset val="238"/>
    </font>
    <font>
      <sz val="9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3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7" fillId="0" borderId="28" xfId="0" quotePrefix="1" applyFont="1" applyBorder="1" applyAlignment="1">
      <alignment horizontal="center"/>
    </xf>
    <xf numFmtId="0" fontId="7" fillId="0" borderId="6" xfId="0" applyFont="1" applyBorder="1"/>
    <xf numFmtId="0" fontId="0" fillId="0" borderId="8" xfId="0" quotePrefix="1" applyFont="1" applyBorder="1" applyAlignment="1">
      <alignment horizontal="center"/>
    </xf>
    <xf numFmtId="0" fontId="0" fillId="0" borderId="27" xfId="0" applyFont="1" applyBorder="1" applyAlignment="1">
      <alignment vertical="center" wrapText="1"/>
    </xf>
    <xf numFmtId="0" fontId="0" fillId="0" borderId="2" xfId="0" quotePrefix="1" applyFont="1" applyBorder="1" applyAlignment="1">
      <alignment horizontal="center"/>
    </xf>
    <xf numFmtId="0" fontId="0" fillId="0" borderId="3" xfId="0" applyFont="1" applyBorder="1" applyAlignment="1">
      <alignment wrapText="1"/>
    </xf>
    <xf numFmtId="0" fontId="7" fillId="0" borderId="7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0" fillId="0" borderId="8" xfId="0" applyFont="1" applyFill="1" applyBorder="1"/>
    <xf numFmtId="0" fontId="0" fillId="0" borderId="3" xfId="0" applyFont="1" applyFill="1" applyBorder="1"/>
    <xf numFmtId="0" fontId="7" fillId="0" borderId="6" xfId="0" applyFont="1" applyFill="1" applyBorder="1"/>
    <xf numFmtId="0" fontId="0" fillId="0" borderId="20" xfId="0" applyFont="1" applyBorder="1" applyAlignment="1">
      <alignment horizontal="center"/>
    </xf>
    <xf numFmtId="0" fontId="8" fillId="0" borderId="20" xfId="0" applyFont="1" applyBorder="1" applyAlignment="1">
      <alignment wrapText="1"/>
    </xf>
    <xf numFmtId="0" fontId="0" fillId="0" borderId="4" xfId="0" applyFont="1" applyBorder="1" applyAlignment="1">
      <alignment horizontal="center"/>
    </xf>
    <xf numFmtId="0" fontId="0" fillId="0" borderId="9" xfId="0" applyFont="1" applyBorder="1"/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wrapText="1"/>
    </xf>
    <xf numFmtId="0" fontId="0" fillId="0" borderId="20" xfId="0" applyFont="1" applyBorder="1" applyAlignment="1">
      <alignment horizontal="center" vertical="center"/>
    </xf>
    <xf numFmtId="0" fontId="7" fillId="0" borderId="11" xfId="0" applyFont="1" applyFill="1" applyBorder="1" applyAlignment="1">
      <alignment wrapText="1"/>
    </xf>
    <xf numFmtId="0" fontId="0" fillId="0" borderId="21" xfId="0" applyFont="1" applyBorder="1" applyAlignment="1">
      <alignment horizontal="center"/>
    </xf>
    <xf numFmtId="0" fontId="0" fillId="0" borderId="20" xfId="0" applyFont="1" applyFill="1" applyBorder="1" applyAlignment="1">
      <alignment wrapText="1"/>
    </xf>
    <xf numFmtId="0" fontId="7" fillId="0" borderId="11" xfId="0" applyFont="1" applyBorder="1" applyAlignment="1">
      <alignment horizontal="center"/>
    </xf>
    <xf numFmtId="0" fontId="7" fillId="0" borderId="7" xfId="0" applyFont="1" applyBorder="1"/>
    <xf numFmtId="0" fontId="8" fillId="0" borderId="20" xfId="0" applyFont="1" applyBorder="1" applyAlignment="1">
      <alignment vertical="center" wrapText="1"/>
    </xf>
    <xf numFmtId="0" fontId="0" fillId="0" borderId="10" xfId="0" applyFont="1" applyBorder="1" applyAlignment="1">
      <alignment horizontal="center"/>
    </xf>
    <xf numFmtId="0" fontId="8" fillId="0" borderId="8" xfId="0" applyFont="1" applyBorder="1" applyAlignment="1">
      <alignment vertical="center" wrapText="1"/>
    </xf>
    <xf numFmtId="0" fontId="0" fillId="0" borderId="8" xfId="0" applyFont="1" applyBorder="1" applyAlignment="1">
      <alignment wrapText="1"/>
    </xf>
    <xf numFmtId="0" fontId="0" fillId="0" borderId="12" xfId="0" applyFont="1" applyBorder="1" applyAlignment="1">
      <alignment wrapText="1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wrapText="1"/>
    </xf>
    <xf numFmtId="0" fontId="0" fillId="0" borderId="13" xfId="0" applyFont="1" applyBorder="1"/>
    <xf numFmtId="0" fontId="0" fillId="0" borderId="2" xfId="0" applyFont="1" applyBorder="1"/>
    <xf numFmtId="0" fontId="0" fillId="0" borderId="8" xfId="0" applyFont="1" applyBorder="1"/>
    <xf numFmtId="0" fontId="0" fillId="0" borderId="26" xfId="0" applyFont="1" applyBorder="1"/>
    <xf numFmtId="0" fontId="7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0" xfId="0" applyFont="1" applyBorder="1"/>
    <xf numFmtId="0" fontId="0" fillId="0" borderId="2" xfId="0" applyFont="1" applyBorder="1" applyAlignment="1">
      <alignment vertical="center" wrapText="1"/>
    </xf>
    <xf numFmtId="0" fontId="7" fillId="0" borderId="11" xfId="0" applyFont="1" applyBorder="1"/>
    <xf numFmtId="0" fontId="7" fillId="0" borderId="14" xfId="0" applyFont="1" applyFill="1" applyBorder="1" applyAlignment="1">
      <alignment wrapText="1"/>
    </xf>
    <xf numFmtId="0" fontId="9" fillId="0" borderId="27" xfId="0" applyFont="1" applyFill="1" applyBorder="1" applyAlignment="1">
      <alignment wrapText="1"/>
    </xf>
    <xf numFmtId="0" fontId="9" fillId="0" borderId="27" xfId="0" applyFont="1" applyFill="1" applyBorder="1"/>
    <xf numFmtId="0" fontId="9" fillId="0" borderId="2" xfId="0" applyFont="1" applyFill="1" applyBorder="1"/>
    <xf numFmtId="0" fontId="9" fillId="0" borderId="8" xfId="0" applyFont="1" applyFill="1" applyBorder="1" applyAlignment="1">
      <alignment wrapText="1"/>
    </xf>
    <xf numFmtId="0" fontId="7" fillId="0" borderId="7" xfId="0" applyFont="1" applyFill="1" applyBorder="1"/>
    <xf numFmtId="3" fontId="7" fillId="0" borderId="11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 vertical="center"/>
    </xf>
    <xf numFmtId="0" fontId="7" fillId="0" borderId="6" xfId="0" quotePrefix="1" applyFont="1" applyBorder="1" applyAlignment="1">
      <alignment horizontal="right"/>
    </xf>
    <xf numFmtId="0" fontId="7" fillId="0" borderId="0" xfId="0" quotePrefix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0" fillId="0" borderId="23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16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8" fillId="0" borderId="27" xfId="0" applyFont="1" applyBorder="1" applyAlignment="1">
      <alignment vertical="center" wrapText="1"/>
    </xf>
    <xf numFmtId="0" fontId="7" fillId="0" borderId="1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0" fillId="0" borderId="20" xfId="0" applyFont="1" applyBorder="1"/>
    <xf numFmtId="0" fontId="0" fillId="3" borderId="2" xfId="0" applyFont="1" applyFill="1" applyBorder="1" applyAlignment="1">
      <alignment vertical="center" wrapText="1"/>
    </xf>
    <xf numFmtId="0" fontId="0" fillId="0" borderId="0" xfId="0" applyFont="1"/>
    <xf numFmtId="0" fontId="0" fillId="3" borderId="31" xfId="0" applyFill="1" applyBorder="1" applyAlignment="1">
      <alignment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6" fillId="2" borderId="19" xfId="0" applyFont="1" applyFill="1" applyBorder="1"/>
    <xf numFmtId="0" fontId="7" fillId="2" borderId="29" xfId="0" applyFont="1" applyFill="1" applyBorder="1" applyAlignment="1">
      <alignment horizontal="center" vertical="center" wrapText="1"/>
    </xf>
    <xf numFmtId="3" fontId="7" fillId="0" borderId="29" xfId="0" applyNumberFormat="1" applyFont="1" applyBorder="1"/>
    <xf numFmtId="3" fontId="0" fillId="0" borderId="12" xfId="0" applyNumberFormat="1" applyFont="1" applyBorder="1"/>
    <xf numFmtId="3" fontId="0" fillId="0" borderId="3" xfId="0" applyNumberFormat="1" applyFont="1" applyBorder="1"/>
    <xf numFmtId="3" fontId="0" fillId="0" borderId="3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0" fillId="0" borderId="12" xfId="0" applyNumberFormat="1" applyFont="1" applyBorder="1" applyAlignment="1"/>
    <xf numFmtId="3" fontId="0" fillId="0" borderId="12" xfId="0" applyNumberFormat="1" applyFont="1" applyBorder="1" applyAlignment="1">
      <alignment horizontal="right"/>
    </xf>
    <xf numFmtId="3" fontId="0" fillId="0" borderId="21" xfId="0" applyNumberFormat="1" applyFont="1" applyBorder="1"/>
    <xf numFmtId="3" fontId="0" fillId="0" borderId="30" xfId="0" applyNumberFormat="1" applyFont="1" applyBorder="1" applyAlignment="1">
      <alignment horizontal="right"/>
    </xf>
    <xf numFmtId="3" fontId="0" fillId="0" borderId="10" xfId="0" applyNumberFormat="1" applyFont="1" applyBorder="1"/>
    <xf numFmtId="4" fontId="7" fillId="0" borderId="29" xfId="0" applyNumberFormat="1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4" fontId="0" fillId="0" borderId="3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4" fontId="0" fillId="3" borderId="12" xfId="0" applyNumberFormat="1" applyFont="1" applyFill="1" applyBorder="1" applyAlignment="1">
      <alignment horizontal="right"/>
    </xf>
    <xf numFmtId="4" fontId="7" fillId="0" borderId="11" xfId="0" applyNumberFormat="1" applyFont="1" applyBorder="1" applyAlignment="1">
      <alignment horizontal="right" vertical="center"/>
    </xf>
    <xf numFmtId="4" fontId="7" fillId="0" borderId="7" xfId="0" applyNumberFormat="1" applyFont="1" applyBorder="1" applyAlignment="1">
      <alignment horizontal="right" vertical="center"/>
    </xf>
    <xf numFmtId="4" fontId="0" fillId="0" borderId="21" xfId="0" applyNumberFormat="1" applyFont="1" applyBorder="1" applyAlignment="1">
      <alignment horizontal="right"/>
    </xf>
    <xf numFmtId="4" fontId="0" fillId="0" borderId="20" xfId="0" applyNumberFormat="1" applyFont="1" applyBorder="1" applyAlignment="1">
      <alignment horizontal="right"/>
    </xf>
    <xf numFmtId="4" fontId="0" fillId="0" borderId="8" xfId="0" applyNumberFormat="1" applyFont="1" applyBorder="1" applyAlignment="1">
      <alignment horizontal="right"/>
    </xf>
    <xf numFmtId="4" fontId="0" fillId="3" borderId="3" xfId="0" applyNumberFormat="1" applyFont="1" applyFill="1" applyBorder="1" applyAlignment="1">
      <alignment horizontal="right"/>
    </xf>
    <xf numFmtId="4" fontId="0" fillId="0" borderId="10" xfId="0" applyNumberFormat="1" applyFont="1" applyBorder="1" applyAlignment="1">
      <alignment horizontal="right"/>
    </xf>
    <xf numFmtId="4" fontId="0" fillId="0" borderId="3" xfId="0" applyNumberFormat="1" applyFont="1" applyBorder="1" applyAlignment="1">
      <alignment horizontal="right" vertical="center"/>
    </xf>
    <xf numFmtId="4" fontId="7" fillId="0" borderId="7" xfId="0" applyNumberFormat="1" applyFont="1" applyBorder="1" applyAlignment="1">
      <alignment horizontal="right"/>
    </xf>
    <xf numFmtId="4" fontId="7" fillId="0" borderId="6" xfId="0" applyNumberFormat="1" applyFont="1" applyBorder="1" applyAlignment="1">
      <alignment horizontal="right"/>
    </xf>
    <xf numFmtId="4" fontId="0" fillId="0" borderId="19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4" fontId="0" fillId="0" borderId="10" xfId="0" applyNumberFormat="1" applyFont="1" applyBorder="1" applyAlignment="1">
      <alignment horizontal="right" vertical="center"/>
    </xf>
    <xf numFmtId="0" fontId="0" fillId="0" borderId="12" xfId="0" applyBorder="1" applyAlignment="1">
      <alignment wrapText="1"/>
    </xf>
    <xf numFmtId="0" fontId="0" fillId="0" borderId="3" xfId="0" applyBorder="1" applyAlignment="1">
      <alignment wrapText="1"/>
    </xf>
    <xf numFmtId="3" fontId="0" fillId="0" borderId="2" xfId="0" applyNumberFormat="1" applyFont="1" applyBorder="1" applyAlignment="1">
      <alignment horizontal="right"/>
    </xf>
    <xf numFmtId="0" fontId="0" fillId="3" borderId="8" xfId="0" applyFill="1" applyBorder="1" applyAlignment="1">
      <alignment vertical="center" wrapText="1"/>
    </xf>
    <xf numFmtId="0" fontId="0" fillId="0" borderId="27" xfId="0" applyBorder="1"/>
    <xf numFmtId="3" fontId="0" fillId="0" borderId="8" xfId="0" applyNumberFormat="1" applyFont="1" applyBorder="1" applyAlignment="1">
      <alignment horizontal="right"/>
    </xf>
    <xf numFmtId="0" fontId="0" fillId="0" borderId="26" xfId="0" applyFont="1" applyFill="1" applyBorder="1" applyAlignment="1">
      <alignment vertical="center" wrapText="1"/>
    </xf>
    <xf numFmtId="0" fontId="0" fillId="3" borderId="21" xfId="0" applyFill="1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0" fillId="0" borderId="2" xfId="0" quotePrefix="1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center" wrapText="1"/>
    </xf>
    <xf numFmtId="3" fontId="12" fillId="0" borderId="2" xfId="0" applyNumberFormat="1" applyFont="1" applyBorder="1" applyAlignment="1">
      <alignment wrapText="1"/>
    </xf>
    <xf numFmtId="4" fontId="0" fillId="3" borderId="10" xfId="0" applyNumberFormat="1" applyFont="1" applyFill="1" applyBorder="1" applyAlignment="1">
      <alignment horizontal="right" vertical="center"/>
    </xf>
    <xf numFmtId="3" fontId="0" fillId="0" borderId="10" xfId="0" applyNumberFormat="1" applyFont="1" applyBorder="1" applyAlignment="1">
      <alignment vertical="center"/>
    </xf>
    <xf numFmtId="4" fontId="0" fillId="0" borderId="1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 wrapText="1"/>
    </xf>
    <xf numFmtId="4" fontId="0" fillId="0" borderId="20" xfId="0" applyNumberFormat="1" applyFont="1" applyBorder="1" applyAlignment="1">
      <alignment horizontal="right" vertical="center"/>
    </xf>
    <xf numFmtId="0" fontId="0" fillId="0" borderId="27" xfId="0" applyFill="1" applyBorder="1" applyAlignment="1">
      <alignment wrapText="1"/>
    </xf>
    <xf numFmtId="4" fontId="0" fillId="0" borderId="12" xfId="0" applyNumberFormat="1" applyBorder="1" applyAlignment="1">
      <alignment horizontal="right"/>
    </xf>
    <xf numFmtId="3" fontId="0" fillId="0" borderId="10" xfId="0" applyNumberFormat="1" applyFont="1" applyBorder="1" applyAlignment="1"/>
    <xf numFmtId="0" fontId="10" fillId="0" borderId="8" xfId="0" applyFont="1" applyBorder="1" applyAlignment="1">
      <alignment wrapText="1"/>
    </xf>
    <xf numFmtId="4" fontId="0" fillId="3" borderId="30" xfId="0" applyNumberFormat="1" applyFont="1" applyFill="1" applyBorder="1" applyAlignment="1">
      <alignment horizontal="right"/>
    </xf>
    <xf numFmtId="3" fontId="0" fillId="0" borderId="30" xfId="0" applyNumberFormat="1" applyFont="1" applyBorder="1"/>
    <xf numFmtId="0" fontId="7" fillId="0" borderId="32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/>
    <xf numFmtId="4" fontId="7" fillId="0" borderId="12" xfId="0" applyNumberFormat="1" applyFont="1" applyBorder="1" applyAlignment="1">
      <alignment horizontal="right" vertical="center"/>
    </xf>
    <xf numFmtId="3" fontId="0" fillId="0" borderId="2" xfId="0" applyNumberFormat="1" applyFont="1" applyBorder="1" applyAlignment="1"/>
    <xf numFmtId="4" fontId="7" fillId="0" borderId="11" xfId="0" applyNumberFormat="1" applyFont="1" applyBorder="1"/>
    <xf numFmtId="0" fontId="0" fillId="0" borderId="33" xfId="0" applyFont="1" applyBorder="1"/>
    <xf numFmtId="0" fontId="0" fillId="0" borderId="21" xfId="0" applyFont="1" applyBorder="1"/>
    <xf numFmtId="0" fontId="9" fillId="0" borderId="20" xfId="0" applyFont="1" applyFill="1" applyBorder="1" applyAlignment="1">
      <alignment horizontal="left" wrapText="1"/>
    </xf>
    <xf numFmtId="3" fontId="0" fillId="0" borderId="21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3" fontId="0" fillId="0" borderId="3" xfId="0" applyNumberFormat="1" applyFont="1" applyBorder="1" applyAlignment="1">
      <alignment horizontal="right" vertical="center"/>
    </xf>
    <xf numFmtId="3" fontId="0" fillId="0" borderId="21" xfId="0" applyNumberFormat="1" applyFont="1" applyBorder="1" applyAlignment="1"/>
    <xf numFmtId="3" fontId="0" fillId="0" borderId="3" xfId="0" applyNumberFormat="1" applyFont="1" applyBorder="1" applyAlignment="1"/>
    <xf numFmtId="3" fontId="0" fillId="3" borderId="3" xfId="0" applyNumberFormat="1" applyFont="1" applyFill="1" applyBorder="1" applyAlignment="1"/>
    <xf numFmtId="3" fontId="0" fillId="3" borderId="30" xfId="0" applyNumberFormat="1" applyFont="1" applyFill="1" applyBorder="1" applyAlignment="1"/>
    <xf numFmtId="4" fontId="0" fillId="0" borderId="2" xfId="0" applyNumberFormat="1" applyFont="1" applyBorder="1" applyAlignment="1">
      <alignment horizontal="right"/>
    </xf>
    <xf numFmtId="0" fontId="5" fillId="0" borderId="0" xfId="0" applyFont="1" applyBorder="1"/>
    <xf numFmtId="0" fontId="0" fillId="0" borderId="36" xfId="0" applyBorder="1" applyAlignment="1">
      <alignment horizontal="center"/>
    </xf>
    <xf numFmtId="164" fontId="0" fillId="0" borderId="37" xfId="0" applyNumberFormat="1" applyBorder="1"/>
    <xf numFmtId="164" fontId="0" fillId="0" borderId="36" xfId="0" applyNumberFormat="1" applyBorder="1"/>
    <xf numFmtId="164" fontId="7" fillId="0" borderId="35" xfId="0" applyNumberFormat="1" applyFont="1" applyBorder="1" applyAlignment="1">
      <alignment horizontal="right"/>
    </xf>
    <xf numFmtId="164" fontId="0" fillId="0" borderId="40" xfId="0" applyNumberFormat="1" applyBorder="1"/>
    <xf numFmtId="0" fontId="7" fillId="0" borderId="6" xfId="0" applyFont="1" applyBorder="1" applyAlignment="1">
      <alignment vertical="center"/>
    </xf>
    <xf numFmtId="164" fontId="0" fillId="0" borderId="35" xfId="0" applyNumberFormat="1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right" vertical="center"/>
    </xf>
    <xf numFmtId="3" fontId="0" fillId="0" borderId="8" xfId="0" applyNumberFormat="1" applyFont="1" applyBorder="1" applyAlignment="1">
      <alignment horizontal="right" vertical="center"/>
    </xf>
    <xf numFmtId="3" fontId="0" fillId="3" borderId="22" xfId="0" applyNumberFormat="1" applyFont="1" applyFill="1" applyBorder="1" applyAlignment="1">
      <alignment horizontal="right" vertical="center"/>
    </xf>
    <xf numFmtId="3" fontId="0" fillId="3" borderId="8" xfId="0" applyNumberFormat="1" applyFont="1" applyFill="1" applyBorder="1" applyAlignment="1">
      <alignment horizontal="right" vertical="center"/>
    </xf>
    <xf numFmtId="164" fontId="0" fillId="0" borderId="38" xfId="0" applyNumberFormat="1" applyBorder="1" applyAlignment="1">
      <alignment horizontal="right"/>
    </xf>
    <xf numFmtId="164" fontId="0" fillId="0" borderId="36" xfId="0" applyNumberFormat="1" applyBorder="1" applyAlignment="1">
      <alignment horizontal="right"/>
    </xf>
    <xf numFmtId="4" fontId="0" fillId="3" borderId="22" xfId="0" applyNumberFormat="1" applyFont="1" applyFill="1" applyBorder="1" applyAlignment="1">
      <alignment horizontal="right" vertical="center"/>
    </xf>
    <xf numFmtId="4" fontId="0" fillId="3" borderId="8" xfId="0" applyNumberFormat="1" applyFont="1" applyFill="1" applyBorder="1" applyAlignment="1">
      <alignment horizontal="right" vertical="center"/>
    </xf>
    <xf numFmtId="4" fontId="0" fillId="0" borderId="22" xfId="0" applyNumberFormat="1" applyFont="1" applyBorder="1" applyAlignment="1">
      <alignment horizontal="right" vertical="center"/>
    </xf>
    <xf numFmtId="4" fontId="0" fillId="0" borderId="8" xfId="0" applyNumberFormat="1" applyFont="1" applyBorder="1" applyAlignment="1">
      <alignment horizontal="right" vertical="center"/>
    </xf>
    <xf numFmtId="0" fontId="0" fillId="0" borderId="2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64" fontId="0" fillId="0" borderId="39" xfId="0" applyNumberFormat="1" applyBorder="1" applyAlignment="1">
      <alignment horizontal="right"/>
    </xf>
    <xf numFmtId="3" fontId="0" fillId="0" borderId="15" xfId="0" applyNumberFormat="1" applyFont="1" applyBorder="1" applyAlignment="1">
      <alignment horizontal="right" vertical="center"/>
    </xf>
    <xf numFmtId="4" fontId="0" fillId="0" borderId="15" xfId="0" applyNumberFormat="1" applyFont="1" applyBorder="1" applyAlignment="1">
      <alignment horizontal="right" vertical="center"/>
    </xf>
    <xf numFmtId="4" fontId="0" fillId="0" borderId="4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164" fontId="0" fillId="0" borderId="39" xfId="0" applyNumberFormat="1" applyBorder="1" applyAlignment="1">
      <alignment horizontal="right" vertical="center"/>
    </xf>
    <xf numFmtId="164" fontId="0" fillId="0" borderId="36" xfId="0" applyNumberFormat="1" applyBorder="1" applyAlignment="1">
      <alignment horizontal="right" vertical="center"/>
    </xf>
    <xf numFmtId="4" fontId="0" fillId="0" borderId="15" xfId="0" applyNumberFormat="1" applyFont="1" applyBorder="1" applyAlignment="1">
      <alignment horizontal="right"/>
    </xf>
    <xf numFmtId="4" fontId="0" fillId="0" borderId="8" xfId="0" applyNumberFormat="1" applyFont="1" applyBorder="1" applyAlignment="1">
      <alignment horizontal="right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4" fontId="0" fillId="0" borderId="8" xfId="0" applyNumberFormat="1" applyBorder="1" applyAlignment="1">
      <alignment horizontal="right" vertical="center"/>
    </xf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4" fontId="0" fillId="0" borderId="23" xfId="0" applyNumberFormat="1" applyFont="1" applyBorder="1" applyAlignment="1">
      <alignment horizontal="right" vertical="center"/>
    </xf>
    <xf numFmtId="4" fontId="0" fillId="0" borderId="12" xfId="0" applyNumberFormat="1" applyFont="1" applyBorder="1" applyAlignment="1">
      <alignment horizontal="right" vertical="center"/>
    </xf>
    <xf numFmtId="3" fontId="0" fillId="0" borderId="23" xfId="0" applyNumberFormat="1" applyFont="1" applyBorder="1" applyAlignment="1">
      <alignment horizontal="right"/>
    </xf>
    <xf numFmtId="3" fontId="0" fillId="0" borderId="12" xfId="0" applyNumberFormat="1" applyFont="1" applyBorder="1" applyAlignment="1">
      <alignment horizontal="right"/>
    </xf>
    <xf numFmtId="0" fontId="0" fillId="0" borderId="4" xfId="0" applyFont="1" applyBorder="1" applyAlignment="1">
      <alignment horizontal="center" vertical="center"/>
    </xf>
    <xf numFmtId="4" fontId="0" fillId="0" borderId="30" xfId="0" applyNumberFormat="1" applyFont="1" applyBorder="1" applyAlignment="1">
      <alignment horizontal="right" vertical="center"/>
    </xf>
    <xf numFmtId="4" fontId="0" fillId="0" borderId="10" xfId="0" applyNumberFormat="1" applyFont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22" xfId="0" quotePrefix="1" applyFont="1" applyBorder="1" applyAlignment="1">
      <alignment horizontal="center" vertical="center"/>
    </xf>
    <xf numFmtId="0" fontId="0" fillId="0" borderId="8" xfId="0" quotePrefix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right" vertical="center"/>
    </xf>
    <xf numFmtId="3" fontId="0" fillId="0" borderId="3" xfId="0" applyNumberFormat="1" applyFont="1" applyBorder="1" applyAlignment="1">
      <alignment horizontal="right"/>
    </xf>
    <xf numFmtId="3" fontId="0" fillId="0" borderId="4" xfId="0" applyNumberFormat="1" applyFont="1" applyBorder="1" applyAlignment="1">
      <alignment horizontal="right" vertical="center"/>
    </xf>
    <xf numFmtId="3" fontId="0" fillId="0" borderId="30" xfId="0" applyNumberFormat="1" applyFont="1" applyBorder="1" applyAlignment="1">
      <alignment horizontal="right" vertical="center"/>
    </xf>
    <xf numFmtId="3" fontId="0" fillId="0" borderId="12" xfId="0" applyNumberFormat="1" applyFont="1" applyBorder="1" applyAlignment="1">
      <alignment horizontal="right" vertical="center"/>
    </xf>
    <xf numFmtId="0" fontId="0" fillId="0" borderId="15" xfId="0" applyFont="1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8" xfId="0" applyNumberFormat="1" applyBorder="1" applyAlignment="1">
      <alignment horizontal="right"/>
    </xf>
    <xf numFmtId="3" fontId="0" fillId="0" borderId="23" xfId="0" applyNumberFormat="1" applyFont="1" applyBorder="1" applyAlignment="1"/>
    <xf numFmtId="3" fontId="0" fillId="0" borderId="12" xfId="0" applyNumberFormat="1" applyFont="1" applyBorder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7"/>
  <sheetViews>
    <sheetView tabSelected="1" workbookViewId="0">
      <selection activeCell="J69" sqref="J69"/>
    </sheetView>
  </sheetViews>
  <sheetFormatPr defaultRowHeight="12.75"/>
  <cols>
    <col min="1" max="1" width="5" customWidth="1"/>
    <col min="2" max="2" width="7.28515625" customWidth="1"/>
    <col min="3" max="3" width="10" customWidth="1"/>
    <col min="4" max="4" width="45.5703125" customWidth="1"/>
    <col min="5" max="6" width="14.42578125" customWidth="1"/>
    <col min="7" max="7" width="15" customWidth="1"/>
    <col min="8" max="8" width="9.7109375" customWidth="1"/>
  </cols>
  <sheetData>
    <row r="1" spans="1:8" ht="15" customHeight="1">
      <c r="B1" s="1"/>
      <c r="C1" s="1"/>
      <c r="F1" s="80"/>
      <c r="G1" t="s">
        <v>81</v>
      </c>
    </row>
    <row r="2" spans="1:8" ht="13.5" customHeight="1">
      <c r="B2" s="1"/>
      <c r="C2" s="1"/>
      <c r="F2" s="80"/>
    </row>
    <row r="3" spans="1:8" ht="15">
      <c r="B3" s="1"/>
      <c r="C3" s="1"/>
      <c r="D3" s="6" t="s">
        <v>82</v>
      </c>
    </row>
    <row r="4" spans="1:8" ht="15">
      <c r="A4" s="2"/>
      <c r="B4" s="3"/>
      <c r="C4" s="3"/>
      <c r="D4" s="4" t="s">
        <v>54</v>
      </c>
    </row>
    <row r="5" spans="1:8" ht="15">
      <c r="A5" s="2"/>
      <c r="B5" s="3"/>
      <c r="C5" s="3"/>
      <c r="D5" s="4" t="s">
        <v>94</v>
      </c>
      <c r="E5" s="2"/>
      <c r="F5" s="2"/>
    </row>
    <row r="6" spans="1:8" ht="15.75" thickBot="1">
      <c r="A6" s="2"/>
      <c r="B6" s="3"/>
      <c r="C6" s="3"/>
      <c r="D6" s="5"/>
      <c r="E6" s="2"/>
      <c r="F6" s="2"/>
      <c r="G6" s="158" t="s">
        <v>28</v>
      </c>
    </row>
    <row r="7" spans="1:8" ht="12.75" customHeight="1">
      <c r="A7" s="205" t="s">
        <v>5</v>
      </c>
      <c r="B7" s="207" t="s">
        <v>0</v>
      </c>
      <c r="C7" s="209" t="s">
        <v>22</v>
      </c>
      <c r="D7" s="207" t="s">
        <v>6</v>
      </c>
      <c r="E7" s="211" t="s">
        <v>69</v>
      </c>
      <c r="F7" s="82"/>
      <c r="G7" s="86" t="s">
        <v>33</v>
      </c>
      <c r="H7" s="190" t="s">
        <v>71</v>
      </c>
    </row>
    <row r="8" spans="1:8" ht="132.75" customHeight="1" thickBot="1">
      <c r="A8" s="206"/>
      <c r="B8" s="208"/>
      <c r="C8" s="210"/>
      <c r="D8" s="208"/>
      <c r="E8" s="212"/>
      <c r="F8" s="83" t="s">
        <v>70</v>
      </c>
      <c r="G8" s="87" t="s">
        <v>93</v>
      </c>
      <c r="H8" s="191"/>
    </row>
    <row r="9" spans="1:8">
      <c r="A9" s="7" t="s">
        <v>7</v>
      </c>
      <c r="B9" s="8" t="s">
        <v>8</v>
      </c>
      <c r="C9" s="9" t="s">
        <v>13</v>
      </c>
      <c r="D9" s="8" t="s">
        <v>14</v>
      </c>
      <c r="E9" s="10" t="s">
        <v>15</v>
      </c>
      <c r="F9" s="123" t="s">
        <v>75</v>
      </c>
      <c r="G9" s="10" t="s">
        <v>25</v>
      </c>
      <c r="H9" s="159" t="s">
        <v>51</v>
      </c>
    </row>
    <row r="10" spans="1:8" ht="23.25" customHeight="1" thickBot="1">
      <c r="A10" s="68" t="s">
        <v>7</v>
      </c>
      <c r="B10" s="59" t="s">
        <v>18</v>
      </c>
      <c r="C10" s="11"/>
      <c r="D10" s="12" t="s">
        <v>20</v>
      </c>
      <c r="E10" s="98">
        <f>SUM(E11:E17)</f>
        <v>8468689</v>
      </c>
      <c r="F10" s="98">
        <f>SUM(F11:F17)</f>
        <v>350268.37</v>
      </c>
      <c r="G10" s="88">
        <f t="shared" ref="G10" si="0">SUM(G11:G17)</f>
        <v>0</v>
      </c>
      <c r="H10" s="160">
        <f>F10/E10%</f>
        <v>4.136040064760909</v>
      </c>
    </row>
    <row r="11" spans="1:8" ht="30" customHeight="1">
      <c r="A11" s="69"/>
      <c r="B11" s="60"/>
      <c r="C11" s="13" t="s">
        <v>49</v>
      </c>
      <c r="D11" s="14" t="s">
        <v>34</v>
      </c>
      <c r="E11" s="99">
        <v>816919</v>
      </c>
      <c r="F11" s="99">
        <v>10686.24</v>
      </c>
      <c r="G11" s="89">
        <v>0</v>
      </c>
      <c r="H11" s="161">
        <f>F11/E11%</f>
        <v>1.3081150028338184</v>
      </c>
    </row>
    <row r="12" spans="1:8" ht="23.25" customHeight="1">
      <c r="A12" s="69"/>
      <c r="B12" s="60"/>
      <c r="C12" s="13" t="s">
        <v>49</v>
      </c>
      <c r="D12" s="14" t="s">
        <v>55</v>
      </c>
      <c r="E12" s="99">
        <v>308000</v>
      </c>
      <c r="F12" s="99">
        <v>305284.55</v>
      </c>
      <c r="G12" s="89">
        <v>0</v>
      </c>
      <c r="H12" s="161">
        <f t="shared" ref="H12:H16" si="1">F12/E12%</f>
        <v>99.118360389610388</v>
      </c>
    </row>
    <row r="13" spans="1:8" ht="29.25" customHeight="1">
      <c r="A13" s="69"/>
      <c r="B13" s="60"/>
      <c r="C13" s="15" t="s">
        <v>19</v>
      </c>
      <c r="D13" s="14" t="s">
        <v>65</v>
      </c>
      <c r="E13" s="100">
        <v>200000</v>
      </c>
      <c r="F13" s="91">
        <v>0</v>
      </c>
      <c r="G13" s="90">
        <v>0</v>
      </c>
      <c r="H13" s="161">
        <f t="shared" si="1"/>
        <v>0</v>
      </c>
    </row>
    <row r="14" spans="1:8" ht="24" customHeight="1">
      <c r="A14" s="69"/>
      <c r="B14" s="60"/>
      <c r="C14" s="125" t="s">
        <v>19</v>
      </c>
      <c r="D14" s="124" t="s">
        <v>76</v>
      </c>
      <c r="E14" s="100">
        <v>690770</v>
      </c>
      <c r="F14" s="100">
        <v>1574.58</v>
      </c>
      <c r="G14" s="90">
        <v>0</v>
      </c>
      <c r="H14" s="161">
        <f t="shared" si="1"/>
        <v>0.22794562589573952</v>
      </c>
    </row>
    <row r="15" spans="1:8" ht="24" customHeight="1">
      <c r="A15" s="69"/>
      <c r="B15" s="60"/>
      <c r="C15" s="15" t="s">
        <v>19</v>
      </c>
      <c r="D15" s="14" t="s">
        <v>35</v>
      </c>
      <c r="E15" s="100">
        <v>6303000</v>
      </c>
      <c r="F15" s="100">
        <v>8610</v>
      </c>
      <c r="G15" s="90">
        <v>0</v>
      </c>
      <c r="H15" s="161">
        <f t="shared" si="1"/>
        <v>0.13660161827701095</v>
      </c>
    </row>
    <row r="16" spans="1:8" ht="17.25" customHeight="1">
      <c r="A16" s="69"/>
      <c r="B16" s="61"/>
      <c r="C16" s="213" t="s">
        <v>19</v>
      </c>
      <c r="D16" s="16" t="s">
        <v>24</v>
      </c>
      <c r="E16" s="215">
        <v>150000</v>
      </c>
      <c r="F16" s="176">
        <v>24113</v>
      </c>
      <c r="G16" s="216">
        <v>0</v>
      </c>
      <c r="H16" s="172">
        <f t="shared" si="1"/>
        <v>16.075333333333333</v>
      </c>
    </row>
    <row r="17" spans="1:8" ht="15.75" customHeight="1">
      <c r="A17" s="69"/>
      <c r="B17" s="61"/>
      <c r="C17" s="214"/>
      <c r="D17" s="16" t="s">
        <v>26</v>
      </c>
      <c r="E17" s="215"/>
      <c r="F17" s="177"/>
      <c r="G17" s="216"/>
      <c r="H17" s="173"/>
    </row>
    <row r="18" spans="1:8" ht="19.5" customHeight="1" thickBot="1">
      <c r="A18" s="68" t="s">
        <v>8</v>
      </c>
      <c r="B18" s="62">
        <v>600</v>
      </c>
      <c r="C18" s="17"/>
      <c r="D18" s="12" t="s">
        <v>3</v>
      </c>
      <c r="E18" s="101">
        <f>SUM(E19:E26)</f>
        <v>4466233</v>
      </c>
      <c r="F18" s="101">
        <f t="shared" ref="F18:G18" si="2">SUM(F19:F26)</f>
        <v>141646.79999999999</v>
      </c>
      <c r="G18" s="101">
        <f t="shared" si="2"/>
        <v>0</v>
      </c>
      <c r="H18" s="162">
        <v>0</v>
      </c>
    </row>
    <row r="19" spans="1:8" ht="30.75" customHeight="1">
      <c r="A19" s="69"/>
      <c r="B19" s="61"/>
      <c r="C19" s="29">
        <v>60014</v>
      </c>
      <c r="D19" s="131" t="s">
        <v>79</v>
      </c>
      <c r="E19" s="132">
        <v>40000</v>
      </c>
      <c r="F19" s="149">
        <v>0</v>
      </c>
      <c r="G19" s="95">
        <v>0</v>
      </c>
      <c r="H19" s="161">
        <f t="shared" ref="H19:H82" si="3">F19/E19%</f>
        <v>0</v>
      </c>
    </row>
    <row r="20" spans="1:8" ht="39" customHeight="1">
      <c r="A20" s="69"/>
      <c r="B20" s="61"/>
      <c r="C20" s="84">
        <v>60016</v>
      </c>
      <c r="D20" s="126" t="s">
        <v>77</v>
      </c>
      <c r="E20" s="130">
        <v>320000</v>
      </c>
      <c r="F20" s="99">
        <v>300</v>
      </c>
      <c r="G20" s="89"/>
      <c r="H20" s="161">
        <f t="shared" si="3"/>
        <v>9.375E-2</v>
      </c>
    </row>
    <row r="21" spans="1:8" ht="20.25" customHeight="1">
      <c r="A21" s="69"/>
      <c r="B21" s="61"/>
      <c r="C21" s="47">
        <v>60016</v>
      </c>
      <c r="D21" s="14" t="s">
        <v>36</v>
      </c>
      <c r="E21" s="99">
        <v>2100000</v>
      </c>
      <c r="F21" s="94">
        <v>0</v>
      </c>
      <c r="G21" s="89">
        <v>0</v>
      </c>
      <c r="H21" s="161">
        <f t="shared" si="3"/>
        <v>0</v>
      </c>
    </row>
    <row r="22" spans="1:8" ht="28.5" customHeight="1">
      <c r="A22" s="69"/>
      <c r="B22" s="61"/>
      <c r="C22" s="18">
        <v>60016</v>
      </c>
      <c r="D22" s="14" t="s">
        <v>37</v>
      </c>
      <c r="E22" s="99">
        <v>1500000</v>
      </c>
      <c r="F22" s="94">
        <v>0</v>
      </c>
      <c r="G22" s="89">
        <v>0</v>
      </c>
      <c r="H22" s="161">
        <f t="shared" si="3"/>
        <v>0</v>
      </c>
    </row>
    <row r="23" spans="1:8" ht="25.5" customHeight="1">
      <c r="A23" s="69"/>
      <c r="B23" s="61"/>
      <c r="C23" s="18">
        <v>60016</v>
      </c>
      <c r="D23" s="19" t="s">
        <v>38</v>
      </c>
      <c r="E23" s="102">
        <v>29800</v>
      </c>
      <c r="F23" s="102">
        <v>27219.72</v>
      </c>
      <c r="G23" s="89">
        <v>0</v>
      </c>
      <c r="H23" s="161">
        <f t="shared" si="3"/>
        <v>91.341342281879193</v>
      </c>
    </row>
    <row r="24" spans="1:8" ht="51.75" customHeight="1">
      <c r="A24" s="69"/>
      <c r="B24" s="61"/>
      <c r="C24" s="85">
        <v>60095</v>
      </c>
      <c r="D24" s="127" t="s">
        <v>78</v>
      </c>
      <c r="E24" s="128">
        <v>426433</v>
      </c>
      <c r="F24" s="128">
        <v>81040.08</v>
      </c>
      <c r="G24" s="129">
        <v>0</v>
      </c>
      <c r="H24" s="161">
        <f t="shared" si="3"/>
        <v>19.004176506039638</v>
      </c>
    </row>
    <row r="25" spans="1:8">
      <c r="A25" s="70"/>
      <c r="B25" s="63"/>
      <c r="C25" s="166">
        <v>60095</v>
      </c>
      <c r="D25" s="20" t="s">
        <v>21</v>
      </c>
      <c r="E25" s="202">
        <v>50000</v>
      </c>
      <c r="F25" s="176">
        <v>33087</v>
      </c>
      <c r="G25" s="218">
        <v>0</v>
      </c>
      <c r="H25" s="172">
        <f t="shared" si="3"/>
        <v>66.174000000000007</v>
      </c>
    </row>
    <row r="26" spans="1:8">
      <c r="A26" s="70"/>
      <c r="B26" s="63"/>
      <c r="C26" s="167"/>
      <c r="D26" s="21" t="s">
        <v>57</v>
      </c>
      <c r="E26" s="198"/>
      <c r="F26" s="177"/>
      <c r="G26" s="219"/>
      <c r="H26" s="173"/>
    </row>
    <row r="27" spans="1:8" ht="22.5" customHeight="1" thickBot="1">
      <c r="A27" s="68" t="s">
        <v>13</v>
      </c>
      <c r="B27" s="62">
        <v>630</v>
      </c>
      <c r="C27" s="17"/>
      <c r="D27" s="22" t="s">
        <v>39</v>
      </c>
      <c r="E27" s="103">
        <f>SUM(E28:E29)</f>
        <v>25000</v>
      </c>
      <c r="F27" s="103">
        <f>SUM(F28:F29)</f>
        <v>0</v>
      </c>
      <c r="G27" s="58">
        <f t="shared" ref="G27" si="4">SUM(G28:G29)</f>
        <v>0</v>
      </c>
      <c r="H27" s="160">
        <f t="shared" si="3"/>
        <v>0</v>
      </c>
    </row>
    <row r="28" spans="1:8">
      <c r="A28" s="71"/>
      <c r="B28" s="63"/>
      <c r="C28" s="220">
        <v>63095</v>
      </c>
      <c r="D28" s="24" t="s">
        <v>21</v>
      </c>
      <c r="E28" s="182">
        <v>25000</v>
      </c>
      <c r="F28" s="181">
        <v>0</v>
      </c>
      <c r="G28" s="181">
        <v>0</v>
      </c>
      <c r="H28" s="180">
        <f t="shared" si="3"/>
        <v>0</v>
      </c>
    </row>
    <row r="29" spans="1:8" ht="30" customHeight="1">
      <c r="A29" s="70"/>
      <c r="B29" s="63"/>
      <c r="C29" s="221"/>
      <c r="D29" s="75" t="s">
        <v>92</v>
      </c>
      <c r="E29" s="192"/>
      <c r="F29" s="169"/>
      <c r="G29" s="169"/>
      <c r="H29" s="173"/>
    </row>
    <row r="30" spans="1:8" ht="23.25" customHeight="1" thickBot="1">
      <c r="A30" s="68" t="s">
        <v>14</v>
      </c>
      <c r="B30" s="62">
        <v>700</v>
      </c>
      <c r="C30" s="17"/>
      <c r="D30" s="12" t="s">
        <v>16</v>
      </c>
      <c r="E30" s="101">
        <f xml:space="preserve"> SUM(E31:E35)</f>
        <v>2310000</v>
      </c>
      <c r="F30" s="101">
        <f xml:space="preserve"> SUM(F31:F35)</f>
        <v>245790.68</v>
      </c>
      <c r="G30" s="92">
        <f xml:space="preserve"> SUM(G35:G35)</f>
        <v>0</v>
      </c>
      <c r="H30" s="160">
        <f t="shared" si="3"/>
        <v>10.640289177489176</v>
      </c>
    </row>
    <row r="31" spans="1:8">
      <c r="A31" s="74"/>
      <c r="B31" s="76"/>
      <c r="C31" s="220">
        <v>70005</v>
      </c>
      <c r="D31" s="78" t="s">
        <v>21</v>
      </c>
      <c r="E31" s="188">
        <v>150000</v>
      </c>
      <c r="F31" s="188">
        <v>9450</v>
      </c>
      <c r="G31" s="223">
        <v>0</v>
      </c>
      <c r="H31" s="180">
        <f t="shared" si="3"/>
        <v>6.3</v>
      </c>
    </row>
    <row r="32" spans="1:8">
      <c r="A32" s="74"/>
      <c r="B32" s="77"/>
      <c r="C32" s="221"/>
      <c r="D32" s="43" t="s">
        <v>63</v>
      </c>
      <c r="E32" s="222"/>
      <c r="F32" s="189"/>
      <c r="G32" s="224"/>
      <c r="H32" s="173"/>
    </row>
    <row r="33" spans="1:8" ht="27" customHeight="1">
      <c r="A33" s="74"/>
      <c r="B33" s="77"/>
      <c r="C33" s="18">
        <v>70095</v>
      </c>
      <c r="D33" s="131" t="s">
        <v>80</v>
      </c>
      <c r="E33" s="134">
        <v>950</v>
      </c>
      <c r="F33" s="107">
        <v>386.58</v>
      </c>
      <c r="G33" s="144">
        <v>0</v>
      </c>
      <c r="H33" s="161">
        <f t="shared" si="3"/>
        <v>40.692631578947363</v>
      </c>
    </row>
    <row r="34" spans="1:8" ht="42.75" customHeight="1">
      <c r="A34" s="74"/>
      <c r="B34" s="77"/>
      <c r="C34" s="18">
        <v>70095</v>
      </c>
      <c r="D34" s="136" t="s">
        <v>90</v>
      </c>
      <c r="E34" s="134">
        <v>65000</v>
      </c>
      <c r="F34" s="121">
        <v>0</v>
      </c>
      <c r="G34" s="135">
        <v>0</v>
      </c>
      <c r="H34" s="161">
        <f t="shared" si="3"/>
        <v>0</v>
      </c>
    </row>
    <row r="35" spans="1:8" ht="43.5" customHeight="1">
      <c r="A35" s="72"/>
      <c r="B35" s="64"/>
      <c r="C35" s="18">
        <v>70095</v>
      </c>
      <c r="D35" s="136" t="s">
        <v>62</v>
      </c>
      <c r="E35" s="100">
        <v>2094050</v>
      </c>
      <c r="F35" s="157">
        <v>235954.1</v>
      </c>
      <c r="G35" s="96">
        <v>0</v>
      </c>
      <c r="H35" s="161">
        <f t="shared" si="3"/>
        <v>11.26783505646952</v>
      </c>
    </row>
    <row r="36" spans="1:8" ht="24" customHeight="1" thickBot="1">
      <c r="A36" s="73" t="s">
        <v>15</v>
      </c>
      <c r="B36" s="65">
        <v>750</v>
      </c>
      <c r="C36" s="17"/>
      <c r="D36" s="12" t="s">
        <v>10</v>
      </c>
      <c r="E36" s="101">
        <f>SUM(E37:E39)</f>
        <v>136300</v>
      </c>
      <c r="F36" s="101">
        <f>SUM(F37:F39)</f>
        <v>42062.49</v>
      </c>
      <c r="G36" s="88">
        <f t="shared" ref="G36" si="5">G37</f>
        <v>0</v>
      </c>
      <c r="H36" s="160">
        <f t="shared" si="3"/>
        <v>30.860227439471753</v>
      </c>
    </row>
    <row r="37" spans="1:8">
      <c r="A37" s="70"/>
      <c r="B37" s="63"/>
      <c r="C37" s="196">
        <v>75023</v>
      </c>
      <c r="D37" s="26" t="s">
        <v>9</v>
      </c>
      <c r="E37" s="182">
        <v>136300</v>
      </c>
      <c r="F37" s="182">
        <v>42062.49</v>
      </c>
      <c r="G37" s="181">
        <v>0</v>
      </c>
      <c r="H37" s="186">
        <f t="shared" si="3"/>
        <v>30.860227439471753</v>
      </c>
    </row>
    <row r="38" spans="1:8" ht="25.5" customHeight="1">
      <c r="A38" s="70"/>
      <c r="B38" s="63"/>
      <c r="C38" s="201"/>
      <c r="D38" s="117" t="s">
        <v>95</v>
      </c>
      <c r="E38" s="183"/>
      <c r="F38" s="183"/>
      <c r="G38" s="217"/>
      <c r="H38" s="186"/>
    </row>
    <row r="39" spans="1:8" ht="18.75" customHeight="1">
      <c r="A39" s="70"/>
      <c r="B39" s="63"/>
      <c r="C39" s="167"/>
      <c r="D39" s="117" t="s">
        <v>96</v>
      </c>
      <c r="E39" s="177"/>
      <c r="F39" s="177"/>
      <c r="G39" s="169"/>
      <c r="H39" s="187"/>
    </row>
    <row r="40" spans="1:8" ht="24.75" customHeight="1" thickBot="1">
      <c r="A40" s="68" t="s">
        <v>75</v>
      </c>
      <c r="B40" s="62">
        <v>754</v>
      </c>
      <c r="C40" s="27"/>
      <c r="D40" s="28" t="s">
        <v>59</v>
      </c>
      <c r="E40" s="104">
        <f>SUM(E41:E44)</f>
        <v>78000</v>
      </c>
      <c r="F40" s="150">
        <f t="shared" ref="F40:G40" si="6">F41+F43</f>
        <v>0</v>
      </c>
      <c r="G40" s="150">
        <f t="shared" si="6"/>
        <v>0</v>
      </c>
      <c r="H40" s="160">
        <f t="shared" si="3"/>
        <v>0</v>
      </c>
    </row>
    <row r="41" spans="1:8" ht="14.25" customHeight="1">
      <c r="A41" s="70"/>
      <c r="B41" s="63"/>
      <c r="C41" s="196">
        <v>75414</v>
      </c>
      <c r="D41" s="16" t="s">
        <v>9</v>
      </c>
      <c r="E41" s="182">
        <v>18000</v>
      </c>
      <c r="F41" s="181">
        <v>0</v>
      </c>
      <c r="G41" s="199">
        <v>0</v>
      </c>
      <c r="H41" s="180">
        <f t="shared" si="3"/>
        <v>0</v>
      </c>
    </row>
    <row r="42" spans="1:8" ht="17.25" customHeight="1">
      <c r="A42" s="70"/>
      <c r="B42" s="63"/>
      <c r="C42" s="167"/>
      <c r="D42" s="16" t="s">
        <v>60</v>
      </c>
      <c r="E42" s="192"/>
      <c r="F42" s="169"/>
      <c r="G42" s="200"/>
      <c r="H42" s="173"/>
    </row>
    <row r="43" spans="1:8" ht="16.5" customHeight="1">
      <c r="A43" s="70"/>
      <c r="B43" s="63"/>
      <c r="C43" s="166">
        <v>75495</v>
      </c>
      <c r="D43" s="116" t="s">
        <v>9</v>
      </c>
      <c r="E43" s="204">
        <v>60000</v>
      </c>
      <c r="F43" s="168">
        <v>0</v>
      </c>
      <c r="G43" s="184">
        <v>0</v>
      </c>
      <c r="H43" s="172">
        <f t="shared" si="3"/>
        <v>0</v>
      </c>
    </row>
    <row r="44" spans="1:8" ht="17.25" customHeight="1">
      <c r="A44" s="70"/>
      <c r="B44" s="63"/>
      <c r="C44" s="167"/>
      <c r="D44" s="117" t="s">
        <v>72</v>
      </c>
      <c r="E44" s="192"/>
      <c r="F44" s="169"/>
      <c r="G44" s="185"/>
      <c r="H44" s="173"/>
    </row>
    <row r="45" spans="1:8" ht="18" customHeight="1" thickBot="1">
      <c r="A45" s="68" t="s">
        <v>25</v>
      </c>
      <c r="B45" s="65">
        <v>758</v>
      </c>
      <c r="C45" s="17"/>
      <c r="D45" s="30" t="s">
        <v>32</v>
      </c>
      <c r="E45" s="111">
        <f>E46</f>
        <v>0</v>
      </c>
      <c r="F45" s="101"/>
      <c r="G45" s="92">
        <f t="shared" ref="G45" si="7">G46</f>
        <v>0</v>
      </c>
      <c r="H45" s="160">
        <v>0</v>
      </c>
    </row>
    <row r="46" spans="1:8">
      <c r="A46" s="70"/>
      <c r="B46" s="63"/>
      <c r="C46" s="31">
        <v>75818</v>
      </c>
      <c r="D46" s="32" t="s">
        <v>31</v>
      </c>
      <c r="E46" s="105"/>
      <c r="F46" s="105"/>
      <c r="G46" s="95">
        <v>0</v>
      </c>
      <c r="H46" s="161">
        <v>0</v>
      </c>
    </row>
    <row r="47" spans="1:8" ht="22.5" customHeight="1" thickBot="1">
      <c r="A47" s="68" t="s">
        <v>51</v>
      </c>
      <c r="B47" s="62">
        <v>801</v>
      </c>
      <c r="C47" s="33"/>
      <c r="D47" s="34" t="s">
        <v>4</v>
      </c>
      <c r="E47" s="112">
        <f>SUM(E48:E59)</f>
        <v>6292558</v>
      </c>
      <c r="F47" s="112">
        <f>SUM(F48:F59)</f>
        <v>1794585.44</v>
      </c>
      <c r="G47" s="92">
        <f>SUM(G48:G59)</f>
        <v>1688662.94</v>
      </c>
      <c r="H47" s="160">
        <f t="shared" si="3"/>
        <v>28.519172012399409</v>
      </c>
    </row>
    <row r="48" spans="1:8" ht="30" customHeight="1">
      <c r="A48" s="69"/>
      <c r="B48" s="61"/>
      <c r="C48" s="31">
        <v>80101</v>
      </c>
      <c r="D48" s="35" t="s">
        <v>40</v>
      </c>
      <c r="E48" s="113">
        <v>437000</v>
      </c>
      <c r="F48" s="106">
        <v>8610</v>
      </c>
      <c r="G48" s="95">
        <v>0</v>
      </c>
      <c r="H48" s="161">
        <f t="shared" si="3"/>
        <v>1.9702517162471396</v>
      </c>
    </row>
    <row r="49" spans="1:8" ht="30.75" customHeight="1">
      <c r="A49" s="69"/>
      <c r="B49" s="61"/>
      <c r="C49" s="18">
        <v>80101</v>
      </c>
      <c r="D49" s="37" t="s">
        <v>67</v>
      </c>
      <c r="E49" s="114">
        <v>100000</v>
      </c>
      <c r="F49" s="121">
        <v>0</v>
      </c>
      <c r="G49" s="89">
        <v>0</v>
      </c>
      <c r="H49" s="161">
        <f t="shared" si="3"/>
        <v>0</v>
      </c>
    </row>
    <row r="50" spans="1:8" ht="27.75" customHeight="1">
      <c r="A50" s="69"/>
      <c r="B50" s="61"/>
      <c r="C50" s="36">
        <v>80101</v>
      </c>
      <c r="D50" s="37" t="s">
        <v>58</v>
      </c>
      <c r="E50" s="100">
        <v>100000</v>
      </c>
      <c r="F50" s="100">
        <v>84628.5</v>
      </c>
      <c r="G50" s="90">
        <v>0</v>
      </c>
      <c r="H50" s="161">
        <f t="shared" si="3"/>
        <v>84.628500000000003</v>
      </c>
    </row>
    <row r="51" spans="1:8" ht="18" customHeight="1">
      <c r="A51" s="70"/>
      <c r="B51" s="63"/>
      <c r="C51" s="166">
        <v>80101</v>
      </c>
      <c r="D51" s="38" t="s">
        <v>21</v>
      </c>
      <c r="E51" s="203">
        <v>18000</v>
      </c>
      <c r="F51" s="168">
        <v>0</v>
      </c>
      <c r="G51" s="168">
        <v>0</v>
      </c>
      <c r="H51" s="172">
        <f t="shared" si="3"/>
        <v>0</v>
      </c>
    </row>
    <row r="52" spans="1:8" ht="20.25" customHeight="1">
      <c r="A52" s="70"/>
      <c r="B52" s="63"/>
      <c r="C52" s="167"/>
      <c r="D52" s="39" t="s">
        <v>29</v>
      </c>
      <c r="E52" s="198"/>
      <c r="F52" s="169"/>
      <c r="G52" s="169"/>
      <c r="H52" s="173"/>
    </row>
    <row r="53" spans="1:8" ht="31.5" customHeight="1">
      <c r="A53" s="70"/>
      <c r="B53" s="63"/>
      <c r="C53" s="40">
        <v>80110</v>
      </c>
      <c r="D53" s="41" t="s">
        <v>50</v>
      </c>
      <c r="E53" s="115">
        <v>5604858</v>
      </c>
      <c r="F53" s="115">
        <v>1688662.94</v>
      </c>
      <c r="G53" s="115">
        <v>1688662.94</v>
      </c>
      <c r="H53" s="161">
        <f t="shared" si="3"/>
        <v>30.128558832355786</v>
      </c>
    </row>
    <row r="54" spans="1:8">
      <c r="A54" s="70"/>
      <c r="B54" s="63"/>
      <c r="C54" s="166">
        <v>80110</v>
      </c>
      <c r="D54" s="42" t="s">
        <v>9</v>
      </c>
      <c r="E54" s="202">
        <v>8000</v>
      </c>
      <c r="F54" s="168">
        <v>0</v>
      </c>
      <c r="G54" s="168">
        <v>0</v>
      </c>
      <c r="H54" s="172">
        <f t="shared" si="3"/>
        <v>0</v>
      </c>
    </row>
    <row r="55" spans="1:8">
      <c r="A55" s="70"/>
      <c r="B55" s="63"/>
      <c r="C55" s="167"/>
      <c r="D55" s="43" t="s">
        <v>29</v>
      </c>
      <c r="E55" s="198"/>
      <c r="F55" s="169"/>
      <c r="G55" s="169"/>
      <c r="H55" s="173"/>
    </row>
    <row r="56" spans="1:8">
      <c r="A56" s="70"/>
      <c r="B56" s="63"/>
      <c r="C56" s="166">
        <v>80114</v>
      </c>
      <c r="D56" s="120" t="s">
        <v>9</v>
      </c>
      <c r="E56" s="176">
        <v>12700</v>
      </c>
      <c r="F56" s="176">
        <v>12684</v>
      </c>
      <c r="G56" s="168">
        <v>0</v>
      </c>
      <c r="H56" s="172">
        <f t="shared" si="3"/>
        <v>99.874015748031496</v>
      </c>
    </row>
    <row r="57" spans="1:8">
      <c r="A57" s="70"/>
      <c r="B57" s="63"/>
      <c r="C57" s="167"/>
      <c r="D57" s="120" t="s">
        <v>74</v>
      </c>
      <c r="E57" s="177"/>
      <c r="F57" s="177"/>
      <c r="G57" s="169"/>
      <c r="H57" s="173"/>
    </row>
    <row r="58" spans="1:8">
      <c r="A58" s="70"/>
      <c r="B58" s="63"/>
      <c r="C58" s="201">
        <v>80148</v>
      </c>
      <c r="D58" s="44" t="s">
        <v>9</v>
      </c>
      <c r="E58" s="202">
        <v>12000</v>
      </c>
      <c r="F58" s="168">
        <v>0</v>
      </c>
      <c r="G58" s="168">
        <v>0</v>
      </c>
      <c r="H58" s="172">
        <f t="shared" si="3"/>
        <v>0</v>
      </c>
    </row>
    <row r="59" spans="1:8">
      <c r="A59" s="70"/>
      <c r="B59" s="63"/>
      <c r="C59" s="167"/>
      <c r="D59" s="44" t="s">
        <v>61</v>
      </c>
      <c r="E59" s="198"/>
      <c r="F59" s="169"/>
      <c r="G59" s="169"/>
      <c r="H59" s="173"/>
    </row>
    <row r="60" spans="1:8" ht="21.75" customHeight="1">
      <c r="A60" s="139" t="s">
        <v>17</v>
      </c>
      <c r="B60" s="140">
        <v>851</v>
      </c>
      <c r="C60" s="141"/>
      <c r="D60" s="142" t="s">
        <v>88</v>
      </c>
      <c r="E60" s="143">
        <f>E61</f>
        <v>154048</v>
      </c>
      <c r="F60" s="151">
        <f t="shared" ref="F60:G60" si="8">F61</f>
        <v>0</v>
      </c>
      <c r="G60" s="151">
        <f t="shared" si="8"/>
        <v>0</v>
      </c>
      <c r="H60" s="161">
        <f t="shared" si="3"/>
        <v>0</v>
      </c>
    </row>
    <row r="61" spans="1:8" ht="17.25" customHeight="1">
      <c r="A61" s="70"/>
      <c r="B61" s="63"/>
      <c r="C61" s="40">
        <v>85154</v>
      </c>
      <c r="D61" s="53" t="s">
        <v>44</v>
      </c>
      <c r="E61" s="110">
        <v>154048</v>
      </c>
      <c r="F61" s="152">
        <v>0</v>
      </c>
      <c r="G61" s="118">
        <v>0</v>
      </c>
      <c r="H61" s="161">
        <f t="shared" si="3"/>
        <v>0</v>
      </c>
    </row>
    <row r="62" spans="1:8" ht="21" customHeight="1" thickBot="1">
      <c r="A62" s="68" t="s">
        <v>27</v>
      </c>
      <c r="B62" s="62">
        <v>852</v>
      </c>
      <c r="C62" s="17"/>
      <c r="D62" s="12" t="s">
        <v>11</v>
      </c>
      <c r="E62" s="101">
        <f>E63</f>
        <v>5500</v>
      </c>
      <c r="F62" s="57">
        <f>F63</f>
        <v>0</v>
      </c>
      <c r="G62" s="92">
        <f t="shared" ref="G62" si="9">G63</f>
        <v>0</v>
      </c>
      <c r="H62" s="160">
        <f t="shared" si="3"/>
        <v>0</v>
      </c>
    </row>
    <row r="63" spans="1:8">
      <c r="A63" s="72"/>
      <c r="B63" s="66"/>
      <c r="C63" s="196">
        <v>85219</v>
      </c>
      <c r="D63" s="45" t="s">
        <v>9</v>
      </c>
      <c r="E63" s="197">
        <v>5500</v>
      </c>
      <c r="F63" s="181">
        <v>0</v>
      </c>
      <c r="G63" s="199">
        <v>0</v>
      </c>
      <c r="H63" s="180">
        <f t="shared" si="3"/>
        <v>0</v>
      </c>
    </row>
    <row r="64" spans="1:8" ht="16.5" customHeight="1">
      <c r="A64" s="72"/>
      <c r="B64" s="67"/>
      <c r="C64" s="167"/>
      <c r="D64" s="44" t="s">
        <v>23</v>
      </c>
      <c r="E64" s="198"/>
      <c r="F64" s="169"/>
      <c r="G64" s="200"/>
      <c r="H64" s="173"/>
    </row>
    <row r="65" spans="1:8" ht="21.75" customHeight="1" thickBot="1">
      <c r="A65" s="73" t="s">
        <v>52</v>
      </c>
      <c r="B65" s="65">
        <v>900</v>
      </c>
      <c r="C65" s="17"/>
      <c r="D65" s="34" t="s">
        <v>12</v>
      </c>
      <c r="E65" s="101">
        <f>SUM(E66:E76)</f>
        <v>1835867</v>
      </c>
      <c r="F65" s="101">
        <f>SUM(F66:F76)</f>
        <v>8743.77</v>
      </c>
      <c r="G65" s="57">
        <f>SUM(G66:G72)</f>
        <v>354500</v>
      </c>
      <c r="H65" s="160">
        <f t="shared" si="3"/>
        <v>0.47627469745902079</v>
      </c>
    </row>
    <row r="66" spans="1:8" ht="18.75" customHeight="1">
      <c r="A66" s="74"/>
      <c r="B66" s="46"/>
      <c r="C66" s="23">
        <v>90004</v>
      </c>
      <c r="D66" s="122" t="s">
        <v>30</v>
      </c>
      <c r="E66" s="105">
        <v>354500</v>
      </c>
      <c r="F66" s="153">
        <v>0</v>
      </c>
      <c r="G66" s="95">
        <v>354500</v>
      </c>
      <c r="H66" s="161">
        <f t="shared" si="3"/>
        <v>0</v>
      </c>
    </row>
    <row r="67" spans="1:8" ht="38.25" customHeight="1">
      <c r="A67" s="74"/>
      <c r="B67" s="46"/>
      <c r="C67" s="47">
        <v>90004</v>
      </c>
      <c r="D67" s="133" t="s">
        <v>83</v>
      </c>
      <c r="E67" s="99">
        <v>41335</v>
      </c>
      <c r="F67" s="93">
        <v>0</v>
      </c>
      <c r="G67" s="89">
        <v>0</v>
      </c>
      <c r="H67" s="161">
        <f t="shared" si="3"/>
        <v>0</v>
      </c>
    </row>
    <row r="68" spans="1:8" ht="40.5" customHeight="1">
      <c r="A68" s="74"/>
      <c r="B68" s="46"/>
      <c r="C68" s="47">
        <v>90004</v>
      </c>
      <c r="D68" s="133" t="s">
        <v>84</v>
      </c>
      <c r="E68" s="99">
        <v>35510</v>
      </c>
      <c r="F68" s="93">
        <v>0</v>
      </c>
      <c r="G68" s="89">
        <v>0</v>
      </c>
      <c r="H68" s="161">
        <f t="shared" si="3"/>
        <v>0</v>
      </c>
    </row>
    <row r="69" spans="1:8" ht="39" customHeight="1">
      <c r="A69" s="74"/>
      <c r="B69" s="46"/>
      <c r="C69" s="47">
        <v>90004</v>
      </c>
      <c r="D69" s="133" t="s">
        <v>85</v>
      </c>
      <c r="E69" s="99">
        <v>35482</v>
      </c>
      <c r="F69" s="93">
        <v>0</v>
      </c>
      <c r="G69" s="89">
        <v>0</v>
      </c>
      <c r="H69" s="161">
        <f t="shared" si="3"/>
        <v>0</v>
      </c>
    </row>
    <row r="70" spans="1:8" ht="21" customHeight="1">
      <c r="A70" s="72"/>
      <c r="B70" s="48"/>
      <c r="C70" s="18">
        <v>90013</v>
      </c>
      <c r="D70" s="49" t="s">
        <v>41</v>
      </c>
      <c r="E70" s="100">
        <v>900000</v>
      </c>
      <c r="F70" s="154">
        <v>0</v>
      </c>
      <c r="G70" s="90">
        <v>0</v>
      </c>
      <c r="H70" s="161">
        <f t="shared" si="3"/>
        <v>0</v>
      </c>
    </row>
    <row r="71" spans="1:8" ht="29.25" customHeight="1">
      <c r="A71" s="72"/>
      <c r="B71" s="48"/>
      <c r="C71" s="18">
        <v>90015</v>
      </c>
      <c r="D71" s="79" t="s">
        <v>56</v>
      </c>
      <c r="E71" s="108">
        <v>424000</v>
      </c>
      <c r="F71" s="155">
        <v>0</v>
      </c>
      <c r="G71" s="90">
        <v>0</v>
      </c>
      <c r="H71" s="161">
        <f t="shared" si="3"/>
        <v>0</v>
      </c>
    </row>
    <row r="72" spans="1:8" ht="26.25" customHeight="1">
      <c r="A72" s="72"/>
      <c r="B72" s="48"/>
      <c r="C72" s="18">
        <v>90095</v>
      </c>
      <c r="D72" s="81" t="s">
        <v>68</v>
      </c>
      <c r="E72" s="108">
        <v>18000</v>
      </c>
      <c r="F72" s="108">
        <v>8743.77</v>
      </c>
      <c r="G72" s="90">
        <v>0</v>
      </c>
      <c r="H72" s="161">
        <f t="shared" si="3"/>
        <v>48.576500000000003</v>
      </c>
    </row>
    <row r="73" spans="1:8" ht="26.25" customHeight="1">
      <c r="A73" s="72"/>
      <c r="B73" s="48"/>
      <c r="C73" s="18">
        <v>90095</v>
      </c>
      <c r="D73" s="81" t="s">
        <v>86</v>
      </c>
      <c r="E73" s="137">
        <v>6000</v>
      </c>
      <c r="F73" s="156">
        <v>0</v>
      </c>
      <c r="G73" s="138">
        <v>0</v>
      </c>
      <c r="H73" s="161">
        <f t="shared" si="3"/>
        <v>0</v>
      </c>
    </row>
    <row r="74" spans="1:8" ht="26.25" customHeight="1">
      <c r="A74" s="72"/>
      <c r="B74" s="48"/>
      <c r="C74" s="18">
        <v>90095</v>
      </c>
      <c r="D74" s="81" t="s">
        <v>87</v>
      </c>
      <c r="E74" s="137">
        <v>6000</v>
      </c>
      <c r="F74" s="156">
        <v>0</v>
      </c>
      <c r="G74" s="138">
        <v>0</v>
      </c>
      <c r="H74" s="161">
        <f t="shared" si="3"/>
        <v>0</v>
      </c>
    </row>
    <row r="75" spans="1:8" ht="18" customHeight="1">
      <c r="A75" s="72"/>
      <c r="B75" s="48"/>
      <c r="C75" s="178">
        <v>90095</v>
      </c>
      <c r="D75" s="81" t="s">
        <v>9</v>
      </c>
      <c r="E75" s="174">
        <v>15040</v>
      </c>
      <c r="F75" s="170">
        <v>0</v>
      </c>
      <c r="G75" s="168">
        <v>0</v>
      </c>
      <c r="H75" s="172">
        <f t="shared" si="3"/>
        <v>0</v>
      </c>
    </row>
    <row r="76" spans="1:8" ht="17.25" customHeight="1">
      <c r="A76" s="72"/>
      <c r="B76" s="48"/>
      <c r="C76" s="179"/>
      <c r="D76" s="119" t="s">
        <v>73</v>
      </c>
      <c r="E76" s="175"/>
      <c r="F76" s="171"/>
      <c r="G76" s="169"/>
      <c r="H76" s="173"/>
    </row>
    <row r="77" spans="1:8" ht="22.5" customHeight="1" thickBot="1">
      <c r="A77" s="73" t="s">
        <v>53</v>
      </c>
      <c r="B77" s="50">
        <v>921</v>
      </c>
      <c r="C77" s="17"/>
      <c r="D77" s="51" t="s">
        <v>48</v>
      </c>
      <c r="E77" s="101">
        <f>SUM(E78:E84)</f>
        <v>3813270</v>
      </c>
      <c r="F77" s="101">
        <f>SUM(F78:F84)</f>
        <v>3845</v>
      </c>
      <c r="G77" s="145">
        <f t="shared" ref="G77" si="10">SUM(G78:G84)</f>
        <v>3845</v>
      </c>
      <c r="H77" s="160">
        <f t="shared" si="3"/>
        <v>0.1008320942393274</v>
      </c>
    </row>
    <row r="78" spans="1:8" ht="21" customHeight="1">
      <c r="A78" s="72"/>
      <c r="B78" s="48"/>
      <c r="C78" s="25">
        <v>92109</v>
      </c>
      <c r="D78" s="14" t="s">
        <v>42</v>
      </c>
      <c r="E78" s="109">
        <v>1151718</v>
      </c>
      <c r="F78" s="109">
        <v>0</v>
      </c>
      <c r="G78" s="97">
        <v>0</v>
      </c>
      <c r="H78" s="161">
        <f t="shared" si="3"/>
        <v>0</v>
      </c>
    </row>
    <row r="79" spans="1:8" ht="15.75" customHeight="1">
      <c r="A79" s="72"/>
      <c r="B79" s="48"/>
      <c r="C79" s="18">
        <v>92109</v>
      </c>
      <c r="D79" s="52" t="s">
        <v>43</v>
      </c>
      <c r="E79" s="100">
        <v>548099</v>
      </c>
      <c r="F79" s="100">
        <v>1230</v>
      </c>
      <c r="G79" s="100">
        <v>1230</v>
      </c>
      <c r="H79" s="161">
        <f t="shared" si="3"/>
        <v>0.22441201315820683</v>
      </c>
    </row>
    <row r="80" spans="1:8" ht="18" customHeight="1">
      <c r="A80" s="72"/>
      <c r="B80" s="48"/>
      <c r="C80" s="18">
        <v>92109</v>
      </c>
      <c r="D80" s="53" t="s">
        <v>44</v>
      </c>
      <c r="E80" s="100">
        <v>623142</v>
      </c>
      <c r="F80" s="91">
        <v>0</v>
      </c>
      <c r="G80" s="90">
        <v>0</v>
      </c>
      <c r="H80" s="161">
        <f t="shared" si="3"/>
        <v>0</v>
      </c>
    </row>
    <row r="81" spans="1:8" ht="16.5" customHeight="1">
      <c r="A81" s="72"/>
      <c r="B81" s="48"/>
      <c r="C81" s="18">
        <v>92109</v>
      </c>
      <c r="D81" s="54" t="s">
        <v>45</v>
      </c>
      <c r="E81" s="100">
        <v>767311</v>
      </c>
      <c r="F81" s="91">
        <v>0</v>
      </c>
      <c r="G81" s="90">
        <v>0</v>
      </c>
      <c r="H81" s="161">
        <f t="shared" si="3"/>
        <v>0</v>
      </c>
    </row>
    <row r="82" spans="1:8" ht="24.75" customHeight="1">
      <c r="A82" s="72"/>
      <c r="B82" s="48"/>
      <c r="C82" s="18">
        <v>92109</v>
      </c>
      <c r="D82" s="55" t="s">
        <v>66</v>
      </c>
      <c r="E82" s="100">
        <v>588000</v>
      </c>
      <c r="F82" s="100">
        <v>2615</v>
      </c>
      <c r="G82" s="100">
        <v>2615</v>
      </c>
      <c r="H82" s="161">
        <f t="shared" si="3"/>
        <v>0.44472789115646261</v>
      </c>
    </row>
    <row r="83" spans="1:8" ht="17.25" customHeight="1">
      <c r="A83" s="72"/>
      <c r="B83" s="48"/>
      <c r="C83" s="18">
        <v>92109</v>
      </c>
      <c r="D83" s="55" t="s">
        <v>89</v>
      </c>
      <c r="E83" s="100">
        <v>35000</v>
      </c>
      <c r="F83" s="91">
        <v>0</v>
      </c>
      <c r="G83" s="90">
        <v>0</v>
      </c>
      <c r="H83" s="161">
        <f t="shared" ref="H83:H87" si="11">F83/E83%</f>
        <v>0</v>
      </c>
    </row>
    <row r="84" spans="1:8" ht="14.25" customHeight="1">
      <c r="A84" s="72"/>
      <c r="B84" s="48"/>
      <c r="C84" s="18">
        <v>92109</v>
      </c>
      <c r="D84" s="55" t="s">
        <v>46</v>
      </c>
      <c r="E84" s="100">
        <v>100000</v>
      </c>
      <c r="F84" s="91">
        <v>0</v>
      </c>
      <c r="G84" s="90">
        <v>0</v>
      </c>
      <c r="H84" s="161">
        <f t="shared" si="11"/>
        <v>0</v>
      </c>
    </row>
    <row r="85" spans="1:8" ht="19.5" customHeight="1" thickBot="1">
      <c r="A85" s="73" t="s">
        <v>91</v>
      </c>
      <c r="B85" s="50">
        <v>926</v>
      </c>
      <c r="C85" s="17"/>
      <c r="D85" s="56" t="s">
        <v>64</v>
      </c>
      <c r="E85" s="101">
        <f>SUM(E86:E86)</f>
        <v>623455</v>
      </c>
      <c r="F85" s="101">
        <f>SUM(F86:F86)</f>
        <v>623454.91</v>
      </c>
      <c r="G85" s="92">
        <f>SUM(G86:G86)</f>
        <v>700000</v>
      </c>
      <c r="H85" s="160">
        <f t="shared" si="11"/>
        <v>99.999985564314983</v>
      </c>
    </row>
    <row r="86" spans="1:8" ht="16.5" customHeight="1">
      <c r="A86" s="146"/>
      <c r="B86" s="147"/>
      <c r="C86" s="23">
        <v>92601</v>
      </c>
      <c r="D86" s="148" t="s">
        <v>47</v>
      </c>
      <c r="E86" s="105">
        <v>623455</v>
      </c>
      <c r="F86" s="105">
        <v>623454.91</v>
      </c>
      <c r="G86" s="95">
        <v>700000</v>
      </c>
      <c r="H86" s="163">
        <f t="shared" si="11"/>
        <v>99.999985564314983</v>
      </c>
    </row>
    <row r="87" spans="1:8" ht="19.5" customHeight="1" thickBot="1">
      <c r="A87" s="193" t="s">
        <v>1</v>
      </c>
      <c r="B87" s="194"/>
      <c r="C87" s="195"/>
      <c r="D87" s="164" t="s">
        <v>2</v>
      </c>
      <c r="E87" s="103">
        <f>E10+E18+E27+E30+E36+E45+E47+E62+E65+E77+E85+E40+E60</f>
        <v>28208920</v>
      </c>
      <c r="F87" s="103">
        <f t="shared" ref="F87:G87" si="12">F10+F18+F27+F30+F36+F45+F47+F62+F65+F77+F85+F40+F60</f>
        <v>3210397.46</v>
      </c>
      <c r="G87" s="103">
        <f t="shared" si="12"/>
        <v>2747007.94</v>
      </c>
      <c r="H87" s="165">
        <f t="shared" si="11"/>
        <v>11.380788275481656</v>
      </c>
    </row>
  </sheetData>
  <mergeCells count="72">
    <mergeCell ref="C43:C44"/>
    <mergeCell ref="C41:C42"/>
    <mergeCell ref="C16:C17"/>
    <mergeCell ref="E16:E17"/>
    <mergeCell ref="G16:G17"/>
    <mergeCell ref="C37:C39"/>
    <mergeCell ref="E37:E39"/>
    <mergeCell ref="G37:G39"/>
    <mergeCell ref="C25:C26"/>
    <mergeCell ref="E25:E26"/>
    <mergeCell ref="G25:G26"/>
    <mergeCell ref="C28:C29"/>
    <mergeCell ref="E28:E29"/>
    <mergeCell ref="C31:C32"/>
    <mergeCell ref="E31:E32"/>
    <mergeCell ref="G31:G32"/>
    <mergeCell ref="A7:A8"/>
    <mergeCell ref="B7:B8"/>
    <mergeCell ref="C7:C8"/>
    <mergeCell ref="D7:D8"/>
    <mergeCell ref="E7:E8"/>
    <mergeCell ref="E41:E42"/>
    <mergeCell ref="A87:C87"/>
    <mergeCell ref="C63:C64"/>
    <mergeCell ref="E63:E64"/>
    <mergeCell ref="G63:G64"/>
    <mergeCell ref="C58:C59"/>
    <mergeCell ref="E58:E59"/>
    <mergeCell ref="G58:G59"/>
    <mergeCell ref="C51:C52"/>
    <mergeCell ref="E51:E52"/>
    <mergeCell ref="G51:G52"/>
    <mergeCell ref="C54:C55"/>
    <mergeCell ref="E54:E55"/>
    <mergeCell ref="G54:G55"/>
    <mergeCell ref="G41:G42"/>
    <mergeCell ref="E43:E44"/>
    <mergeCell ref="H7:H8"/>
    <mergeCell ref="H25:H26"/>
    <mergeCell ref="G28:G29"/>
    <mergeCell ref="H28:H29"/>
    <mergeCell ref="F16:F17"/>
    <mergeCell ref="H16:H17"/>
    <mergeCell ref="H31:H32"/>
    <mergeCell ref="H37:H39"/>
    <mergeCell ref="F25:F26"/>
    <mergeCell ref="F28:F29"/>
    <mergeCell ref="F31:F32"/>
    <mergeCell ref="H41:H42"/>
    <mergeCell ref="F37:F39"/>
    <mergeCell ref="F41:F42"/>
    <mergeCell ref="F51:F52"/>
    <mergeCell ref="H51:H52"/>
    <mergeCell ref="F43:F44"/>
    <mergeCell ref="G43:G44"/>
    <mergeCell ref="H43:H44"/>
    <mergeCell ref="H54:H55"/>
    <mergeCell ref="F54:F55"/>
    <mergeCell ref="F58:F59"/>
    <mergeCell ref="H58:H59"/>
    <mergeCell ref="H63:H64"/>
    <mergeCell ref="F63:F64"/>
    <mergeCell ref="C56:C57"/>
    <mergeCell ref="G56:G57"/>
    <mergeCell ref="F75:F76"/>
    <mergeCell ref="G75:G76"/>
    <mergeCell ref="H75:H76"/>
    <mergeCell ref="E75:E76"/>
    <mergeCell ref="E56:E57"/>
    <mergeCell ref="F56:F57"/>
    <mergeCell ref="H56:H57"/>
    <mergeCell ref="C75:C76"/>
  </mergeCells>
  <pageMargins left="0.59055118110236227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Tab. Nr 13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Skarbnik</cp:lastModifiedBy>
  <cp:lastPrinted>2012-08-27T13:47:04Z</cp:lastPrinted>
  <dcterms:created xsi:type="dcterms:W3CDTF">1997-03-25T02:14:04Z</dcterms:created>
  <dcterms:modified xsi:type="dcterms:W3CDTF">2012-08-28T08:21:33Z</dcterms:modified>
</cp:coreProperties>
</file>