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9120" activeTab="9"/>
  </bookViews>
  <sheets>
    <sheet name="Tab.nr 2" sheetId="2" r:id="rId1"/>
    <sheet name="Tab.nr 3" sheetId="3" r:id="rId2"/>
    <sheet name="Tab.nr 4" sheetId="14" r:id="rId3"/>
    <sheet name="Tab.nr 5" sheetId="24" r:id="rId4"/>
    <sheet name="Tab.nr 6" sheetId="27" r:id="rId5"/>
    <sheet name="Tab.nr8" sheetId="19" r:id="rId6"/>
    <sheet name="Tab.nr 9" sheetId="9" r:id="rId7"/>
    <sheet name="Tab.nr10" sheetId="11" r:id="rId8"/>
    <sheet name="Tab.nr11" sheetId="13" r:id="rId9"/>
    <sheet name="tab. nr 12" sheetId="26" r:id="rId10"/>
  </sheets>
  <definedNames>
    <definedName name="_xlnm.Print_Area" localSheetId="1">'Tab.nr 3'!$A$1:$E$16</definedName>
    <definedName name="_xlnm.Print_Area" localSheetId="2">'Tab.nr 4'!$A$1:$M$18</definedName>
    <definedName name="_xlnm.Print_Area" localSheetId="3">'Tab.nr 5'!$A$1:$M$14</definedName>
    <definedName name="_xlnm.Print_Area" localSheetId="6">'Tab.nr 9'!$A$1:$F$9</definedName>
    <definedName name="_xlnm.Print_Area" localSheetId="7">Tab.nr10!$A$1:$F$12</definedName>
    <definedName name="_xlnm.Print_Area" localSheetId="8">Tab.nr11!$A$1:$F$20</definedName>
    <definedName name="_xlnm.Print_Area" localSheetId="5">Tab.nr8!$A$1:$I$15</definedName>
  </definedNames>
  <calcPr calcId="125725"/>
</workbook>
</file>

<file path=xl/calcChain.xml><?xml version="1.0" encoding="utf-8"?>
<calcChain xmlns="http://schemas.openxmlformats.org/spreadsheetml/2006/main">
  <c r="G25" i="27"/>
  <c r="F25"/>
  <c r="E12"/>
  <c r="E25" s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5" s="1"/>
  <c r="F11" i="24"/>
  <c r="D11"/>
  <c r="G15" i="26"/>
  <c r="F15"/>
  <c r="L15" i="14" l="1"/>
  <c r="K15"/>
  <c r="J15"/>
  <c r="I15"/>
  <c r="H15"/>
  <c r="G15"/>
  <c r="E15"/>
  <c r="D15"/>
  <c r="C15"/>
  <c r="F15" l="1"/>
  <c r="E15" i="19"/>
  <c r="H13"/>
  <c r="G13"/>
  <c r="H10"/>
  <c r="G10"/>
  <c r="G15" s="1"/>
  <c r="E10"/>
  <c r="E13"/>
  <c r="E18" i="13" l="1"/>
  <c r="E10" i="11"/>
  <c r="E7" i="9"/>
  <c r="E6" i="3"/>
  <c r="D6"/>
  <c r="H39" i="2"/>
  <c r="H41"/>
  <c r="H37"/>
  <c r="H36"/>
  <c r="H72"/>
  <c r="N43" l="1"/>
  <c r="N42"/>
  <c r="N41"/>
  <c r="N40"/>
  <c r="N39"/>
  <c r="N34"/>
  <c r="N33"/>
  <c r="N32"/>
  <c r="N31"/>
  <c r="N30"/>
  <c r="N24"/>
  <c r="N23"/>
  <c r="N21"/>
  <c r="N19"/>
  <c r="N18"/>
  <c r="N12"/>
  <c r="N11"/>
  <c r="N10"/>
  <c r="N9"/>
  <c r="N95"/>
  <c r="N94"/>
  <c r="N93"/>
  <c r="N91"/>
  <c r="N90"/>
  <c r="N89"/>
  <c r="N88"/>
  <c r="N86"/>
  <c r="N85"/>
  <c r="N84"/>
  <c r="N83"/>
  <c r="N82"/>
  <c r="N72"/>
  <c r="N58"/>
  <c r="N54"/>
  <c r="N50"/>
  <c r="E77"/>
  <c r="E92"/>
  <c r="E87"/>
  <c r="E79"/>
  <c r="E75"/>
  <c r="E65"/>
  <c r="E60"/>
  <c r="E49"/>
  <c r="E46"/>
  <c r="E44"/>
  <c r="E38"/>
  <c r="E35"/>
  <c r="E29"/>
  <c r="E25"/>
  <c r="E22"/>
  <c r="E20"/>
  <c r="E15"/>
  <c r="E13"/>
  <c r="F95"/>
  <c r="F94"/>
  <c r="F93"/>
  <c r="F91"/>
  <c r="F90"/>
  <c r="F89"/>
  <c r="F88"/>
  <c r="F86"/>
  <c r="F85"/>
  <c r="F84"/>
  <c r="F83"/>
  <c r="F82"/>
  <c r="F81"/>
  <c r="F80"/>
  <c r="F78"/>
  <c r="F76"/>
  <c r="F74"/>
  <c r="F73"/>
  <c r="F72"/>
  <c r="F71"/>
  <c r="F70"/>
  <c r="F69"/>
  <c r="F68"/>
  <c r="F67"/>
  <c r="F66"/>
  <c r="F64"/>
  <c r="F63"/>
  <c r="F62"/>
  <c r="F61"/>
  <c r="F59"/>
  <c r="F58"/>
  <c r="F57"/>
  <c r="F56"/>
  <c r="F55"/>
  <c r="F54"/>
  <c r="F53"/>
  <c r="F52"/>
  <c r="F51"/>
  <c r="F50"/>
  <c r="F48"/>
  <c r="F47"/>
  <c r="F45"/>
  <c r="F43"/>
  <c r="F42"/>
  <c r="F41"/>
  <c r="F40"/>
  <c r="F39"/>
  <c r="F37"/>
  <c r="F36"/>
  <c r="F34"/>
  <c r="F33"/>
  <c r="F32"/>
  <c r="F31"/>
  <c r="F30"/>
  <c r="F28"/>
  <c r="F27"/>
  <c r="F26"/>
  <c r="F24"/>
  <c r="F23"/>
  <c r="F21"/>
  <c r="F19"/>
  <c r="F18"/>
  <c r="F17"/>
  <c r="F16"/>
  <c r="F14"/>
  <c r="F12"/>
  <c r="F11"/>
  <c r="F10"/>
  <c r="F9"/>
  <c r="E8"/>
  <c r="E96" l="1"/>
  <c r="H17"/>
  <c r="H53"/>
  <c r="F10" i="11"/>
  <c r="O65" i="2"/>
  <c r="N65"/>
  <c r="M65"/>
  <c r="L65"/>
  <c r="K65"/>
  <c r="J65"/>
  <c r="I65"/>
  <c r="G65"/>
  <c r="D65"/>
  <c r="H66"/>
  <c r="F18" i="13"/>
  <c r="I15" i="19"/>
  <c r="H15"/>
  <c r="F15"/>
  <c r="D15"/>
  <c r="G46" i="2" l="1"/>
  <c r="D46"/>
  <c r="H48"/>
  <c r="L11" i="24" l="1"/>
  <c r="K11"/>
  <c r="J11"/>
  <c r="I11"/>
  <c r="H11"/>
  <c r="G11"/>
  <c r="E11"/>
  <c r="C11"/>
  <c r="M11"/>
  <c r="F7" i="9" l="1"/>
  <c r="O60" i="2"/>
  <c r="O15"/>
  <c r="O20"/>
  <c r="O22"/>
  <c r="O25"/>
  <c r="O29"/>
  <c r="O35"/>
  <c r="O38"/>
  <c r="O44"/>
  <c r="O46"/>
  <c r="O49"/>
  <c r="O79"/>
  <c r="O87"/>
  <c r="O92"/>
  <c r="N38"/>
  <c r="O96" l="1"/>
  <c r="N35"/>
  <c r="M35"/>
  <c r="L35"/>
  <c r="K35"/>
  <c r="J35"/>
  <c r="D35"/>
  <c r="M46"/>
  <c r="H95"/>
  <c r="H94"/>
  <c r="H93"/>
  <c r="H91"/>
  <c r="H90"/>
  <c r="H89"/>
  <c r="H88"/>
  <c r="H86"/>
  <c r="H85"/>
  <c r="H84"/>
  <c r="H83"/>
  <c r="H82"/>
  <c r="H81"/>
  <c r="H80"/>
  <c r="H78"/>
  <c r="H77" s="1"/>
  <c r="H76"/>
  <c r="H75" s="1"/>
  <c r="H74"/>
  <c r="H73"/>
  <c r="H71"/>
  <c r="H70"/>
  <c r="H69"/>
  <c r="H68"/>
  <c r="H64"/>
  <c r="H63"/>
  <c r="H62"/>
  <c r="H61"/>
  <c r="H59"/>
  <c r="H58"/>
  <c r="H57"/>
  <c r="H56"/>
  <c r="H55"/>
  <c r="H54"/>
  <c r="H52"/>
  <c r="H51"/>
  <c r="H50"/>
  <c r="H45"/>
  <c r="H44" s="1"/>
  <c r="H43"/>
  <c r="H42"/>
  <c r="H34"/>
  <c r="H33"/>
  <c r="H32"/>
  <c r="H31"/>
  <c r="H30"/>
  <c r="H28"/>
  <c r="H27"/>
  <c r="H26"/>
  <c r="H24"/>
  <c r="H23"/>
  <c r="H21"/>
  <c r="H19"/>
  <c r="H12"/>
  <c r="H11"/>
  <c r="H10"/>
  <c r="H9"/>
  <c r="H14"/>
  <c r="H16"/>
  <c r="H18"/>
  <c r="N92"/>
  <c r="M92"/>
  <c r="L92"/>
  <c r="K92"/>
  <c r="J92"/>
  <c r="D92"/>
  <c r="N87"/>
  <c r="M87"/>
  <c r="L87"/>
  <c r="K87"/>
  <c r="J87"/>
  <c r="G87"/>
  <c r="D87"/>
  <c r="N79"/>
  <c r="M79"/>
  <c r="L79"/>
  <c r="K79"/>
  <c r="J79"/>
  <c r="G79"/>
  <c r="F79"/>
  <c r="D79"/>
  <c r="I77"/>
  <c r="N77"/>
  <c r="L77"/>
  <c r="K77"/>
  <c r="J77"/>
  <c r="F77"/>
  <c r="D77"/>
  <c r="I75"/>
  <c r="N75"/>
  <c r="M75"/>
  <c r="L75"/>
  <c r="K75"/>
  <c r="J75"/>
  <c r="F75"/>
  <c r="D75"/>
  <c r="I60"/>
  <c r="N60"/>
  <c r="M60"/>
  <c r="L60"/>
  <c r="K60"/>
  <c r="J60"/>
  <c r="H60"/>
  <c r="D60"/>
  <c r="N49"/>
  <c r="M49"/>
  <c r="L49"/>
  <c r="K49"/>
  <c r="J49"/>
  <c r="D49"/>
  <c r="I46"/>
  <c r="N46"/>
  <c r="L46"/>
  <c r="K46"/>
  <c r="J46"/>
  <c r="I44"/>
  <c r="N44"/>
  <c r="M44"/>
  <c r="L44"/>
  <c r="K44"/>
  <c r="J44"/>
  <c r="G44"/>
  <c r="F44"/>
  <c r="D44"/>
  <c r="M38"/>
  <c r="L38"/>
  <c r="K38"/>
  <c r="J38"/>
  <c r="G38"/>
  <c r="D38"/>
  <c r="I35"/>
  <c r="N29"/>
  <c r="M29"/>
  <c r="L29"/>
  <c r="K29"/>
  <c r="J29"/>
  <c r="G29"/>
  <c r="D29"/>
  <c r="N25"/>
  <c r="M25"/>
  <c r="L25"/>
  <c r="K25"/>
  <c r="J25"/>
  <c r="G25"/>
  <c r="D25"/>
  <c r="N22"/>
  <c r="M22"/>
  <c r="L22"/>
  <c r="K22"/>
  <c r="J22"/>
  <c r="F22"/>
  <c r="D22"/>
  <c r="I20"/>
  <c r="N20"/>
  <c r="M20"/>
  <c r="L20"/>
  <c r="K20"/>
  <c r="J20"/>
  <c r="H20"/>
  <c r="F20"/>
  <c r="D20"/>
  <c r="N15"/>
  <c r="M15"/>
  <c r="L15"/>
  <c r="K15"/>
  <c r="J15"/>
  <c r="H15"/>
  <c r="D15"/>
  <c r="I13"/>
  <c r="N13"/>
  <c r="L13"/>
  <c r="K13"/>
  <c r="J13"/>
  <c r="H13"/>
  <c r="G13"/>
  <c r="D13"/>
  <c r="N8"/>
  <c r="M8"/>
  <c r="L8"/>
  <c r="K8"/>
  <c r="J8"/>
  <c r="G8"/>
  <c r="D8"/>
  <c r="H92" l="1"/>
  <c r="H49"/>
  <c r="F29"/>
  <c r="H79"/>
  <c r="H25"/>
  <c r="F38"/>
  <c r="H29"/>
  <c r="F87"/>
  <c r="F8"/>
  <c r="F13"/>
  <c r="F25"/>
  <c r="F60"/>
  <c r="F49"/>
  <c r="H67"/>
  <c r="H65" s="1"/>
  <c r="F65"/>
  <c r="H87"/>
  <c r="F92"/>
  <c r="H22"/>
  <c r="F46"/>
  <c r="H47"/>
  <c r="H46" s="1"/>
  <c r="H8"/>
  <c r="F15"/>
  <c r="D96"/>
  <c r="F35"/>
  <c r="H35"/>
  <c r="J96"/>
  <c r="L96"/>
  <c r="G35"/>
  <c r="G75"/>
  <c r="G92"/>
  <c r="I79"/>
  <c r="I92"/>
  <c r="K96"/>
  <c r="G60"/>
  <c r="G22"/>
  <c r="I87"/>
  <c r="G49"/>
  <c r="I29"/>
  <c r="I22"/>
  <c r="G20"/>
  <c r="N96"/>
  <c r="M96"/>
  <c r="I15"/>
  <c r="I8"/>
  <c r="I25"/>
  <c r="I49"/>
  <c r="G15"/>
  <c r="G77"/>
  <c r="F96" l="1"/>
  <c r="G96"/>
  <c r="M15" i="14" l="1"/>
  <c r="H38" i="2"/>
  <c r="H96" s="1"/>
  <c r="I38"/>
  <c r="I96" s="1"/>
</calcChain>
</file>

<file path=xl/sharedStrings.xml><?xml version="1.0" encoding="utf-8"?>
<sst xmlns="http://schemas.openxmlformats.org/spreadsheetml/2006/main" count="382" uniqueCount="220">
  <si>
    <t>w złotych</t>
  </si>
  <si>
    <t>Dział</t>
  </si>
  <si>
    <t>z tego:</t>
  </si>
  <si>
    <t>Rozdział</t>
  </si>
  <si>
    <t>Nazwa</t>
  </si>
  <si>
    <t>Wydatki bieżące</t>
  </si>
  <si>
    <t>w tym:</t>
  </si>
  <si>
    <t>Wydatki majątkowe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</si>
  <si>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</si>
  <si>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</si>
  <si>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</si>
  <si>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</si>
  <si>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</si>
  <si>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</si>
  <si>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</si>
  <si>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</si>
  <si>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</si>
  <si>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</si>
  <si>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Wyszczególnienie</t>
  </si>
  <si>
    <t>Stan środków obrotowych na początek roku</t>
  </si>
  <si>
    <t>Ogółem</t>
  </si>
  <si>
    <t>Nazwa instytucji</t>
  </si>
  <si>
    <t>Kwota dotacji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</si>
  <si>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</si>
  <si>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>Nazwa zadania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</si>
  <si>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</si>
  <si>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</si>
  <si>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</si>
  <si>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</si>
  <si>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</si>
  <si>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</si>
  <si>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</si>
  <si>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</si>
  <si>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</si>
  <si>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</si>
  <si>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</si>
  <si>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</si>
  <si>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</si>
  <si>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</si>
  <si>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</si>
  <si>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</si>
  <si>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</si>
  <si>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</si>
  <si>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</si>
  <si>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</si>
  <si>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</si>
  <si>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</si>
  <si>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</si>
  <si>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</si>
  <si>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</si>
  <si>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</si>
  <si>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</si>
  <si>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</si>
  <si>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</si>
  <si>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</si>
  <si>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</si>
  <si>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</si>
  <si>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</si>
  <si>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</si>
  <si>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</si>
  <si>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</si>
  <si>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</si>
  <si>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</si>
  <si>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</si>
  <si>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</si>
  <si>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</si>
  <si>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</si>
  <si>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</si>
  <si>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</si>
  <si>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</si>
  <si>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</si>
  <si>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</si>
  <si>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</si>
  <si>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</si>
  <si>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</si>
  <si>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</si>
  <si>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</si>
  <si>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</si>
  <si>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</si>
  <si>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</si>
  <si>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</si>
  <si>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</si>
  <si>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</si>
  <si>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</si>
  <si>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</si>
  <si>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</si>
  <si>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</si>
  <si>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</si>
  <si>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</si>
  <si>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</si>
  <si>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</si>
  <si>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</si>
  <si>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</si>
  <si>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</si>
  <si>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odpadami</t>
  </si>
  <si>
    <t>Oczyszczanie miast i wsi</t>
  </si>
  <si>
    <t>Utrzymanie zieleni w miastach i gminach</t>
  </si>
  <si>
    <t>Ochrona gleby i wód podziemnych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</si>
  <si>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</si>
  <si>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</si>
  <si>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</si>
  <si>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</si>
  <si>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</si>
  <si>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</si>
  <si>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</si>
  <si>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</si>
  <si>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</si>
  <si>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Stołówki Szkolne</t>
  </si>
  <si>
    <t>Gminna Biblioteka Publiczna w Kołbaskowie</t>
  </si>
  <si>
    <t>wychowanie przedszkolne</t>
  </si>
  <si>
    <t>wypoczynek dzieci i młodzieży</t>
  </si>
  <si>
    <t>opieka nad dzieckiem i rodziną</t>
  </si>
  <si>
    <t>reintegracja społeczna i zwodowa mieszkańców gminy Kołbaskowo w Centrum Integracji Społecznej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</si>
  <si>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</si>
  <si>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</si>
  <si>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</si>
  <si>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</si>
  <si>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</si>
  <si>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</si>
  <si>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</si>
  <si>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</si>
  <si>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</si>
  <si>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</si>
  <si>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</si>
  <si>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</si>
  <si>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</si>
  <si>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</si>
  <si>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</si>
  <si>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</si>
  <si>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</si>
  <si>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>Karwowo</t>
  </si>
  <si>
    <t>Ostoja (  Ostoja,Przylep,Rajkowo)</t>
  </si>
  <si>
    <t>Kołbaskowo ( Kołbaskowo, Rosówek)</t>
  </si>
  <si>
    <t>Część równoważaca subwencji ogólnej dla gmin</t>
  </si>
  <si>
    <t>Dochody i wydatki
budżetu Gminy KOŁBASKOWO
związane z realizacją zadań z zakresu administracji rządowej i innych zadań zleconych odrębnymi ustawami
w 2012 r.</t>
  </si>
  <si>
    <t>Plan wydatków
ogółem
na 2012 r.</t>
  </si>
  <si>
    <t xml:space="preserve">Barnisław </t>
  </si>
  <si>
    <t>Warnik</t>
  </si>
  <si>
    <t>ZPO Kołbaskowo</t>
  </si>
  <si>
    <t>a.</t>
  </si>
  <si>
    <t>b.</t>
  </si>
  <si>
    <t xml:space="preserve">ZS w Przecławiu </t>
  </si>
  <si>
    <t>ochrona przeciw pożarowa</t>
  </si>
  <si>
    <t>4.</t>
  </si>
  <si>
    <t>Obsługa długu publicznego</t>
  </si>
  <si>
    <t>Obsługa papierów wartościowych, kredytów i pożyczek jst</t>
  </si>
  <si>
    <t>Wydatki na obsługę długu</t>
  </si>
  <si>
    <t>Rodziny zastępcze</t>
  </si>
  <si>
    <t>§ 952</t>
  </si>
  <si>
    <t>Przychody z zaciągniętych pożyczek i kredytów na rynku krajowym</t>
  </si>
  <si>
    <t>Rozchody ogółem:</t>
  </si>
  <si>
    <t xml:space="preserve">Spłaty  otrzymanych krajowych pożyczek i kredytów </t>
  </si>
  <si>
    <t>§ 992</t>
  </si>
  <si>
    <t>domowa opieka hospicyjna dla terminalnie i nieuleczalnie chorych</t>
  </si>
  <si>
    <t>Promocja jednostek samorządu terytorialnego</t>
  </si>
  <si>
    <t>Kultura fizyczna i sport</t>
  </si>
  <si>
    <t>Zadania w zakresie kultury fizycznej i sportu</t>
  </si>
  <si>
    <t>Rozliczenia
z budżetem
z tytułu wpłat nadwyżek środków za 2011 r.</t>
  </si>
  <si>
    <t>Pargowo</t>
  </si>
  <si>
    <t xml:space="preserve">Kamieniec </t>
  </si>
  <si>
    <t>pierwsze wyposażenie w środki obrotowe dla Przedsiebiorstwa Gospodarki Komunalnej</t>
  </si>
  <si>
    <t xml:space="preserve">Tab. Nr 2
</t>
  </si>
  <si>
    <t>Plan
na 2012 r.</t>
  </si>
  <si>
    <t xml:space="preserve">Wydatki bieżące </t>
  </si>
  <si>
    <t>Wykonanie na  30.06.2012 r.</t>
  </si>
  <si>
    <t>Drogi publiczne powiatowe</t>
  </si>
  <si>
    <t>Inne formy wychowania przedszkolnego</t>
  </si>
  <si>
    <t>Plan 
2012 r.</t>
  </si>
  <si>
    <t>Wydatki jednostek pomocniczych
w ramach  budżetu Gminy  KOŁBASKOWO
za I półrocze 2012 r.</t>
  </si>
  <si>
    <t>Dotacje podmiotowe dla jednostek sektora finansów publicznych
udzielone z budżetu Gminy Kołbaskowo
za I półrocze  2012 r.</t>
  </si>
  <si>
    <t>Dotacje celowe
udzielone z budżetu Gminy KOŁBASKOWO
na zadania własne gminy realizowane przez podmioty należące
do sektora finansów publicznych za I półrocze  2012 r.</t>
  </si>
  <si>
    <t>Plan</t>
  </si>
  <si>
    <t>koszenie terenów zielonych</t>
  </si>
  <si>
    <t>oczyszczanie ulic i placów</t>
  </si>
  <si>
    <t xml:space="preserve"> remont i konserwacja urządzeń naplacach zabwa, ogrodzenie placów zabaw</t>
  </si>
  <si>
    <t>demontaż i  montaż wiat przystankowych na terenie gminy</t>
  </si>
  <si>
    <t>remont ogrodzenia na cmentarzach komunalnych</t>
  </si>
  <si>
    <t xml:space="preserve">Dochody </t>
  </si>
  <si>
    <t xml:space="preserve">Wydatki </t>
  </si>
  <si>
    <t>Wykonanie</t>
  </si>
  <si>
    <t>Stan środków obrotowych na koniec okesu sprawozdawczego</t>
  </si>
  <si>
    <t>Plan dochodów i wydatków
rachunków dochodów  oświatowych jednostek budżetowych za I półrocze  2012 r.</t>
  </si>
  <si>
    <t xml:space="preserve">Realizacja </t>
  </si>
  <si>
    <t>Pozostałe wydatki plan</t>
  </si>
  <si>
    <t>Dochody i wydatki
budżetu Gminy KOŁBASKOWO
związane z realizacją zadań wykonywanych na podstawie porozumień (umów) między jednostkami samorządu terytorialnego w I półroczu 2012 r.</t>
  </si>
  <si>
    <t xml:space="preserve">Wydatki
ogółem
</t>
  </si>
  <si>
    <t>8.</t>
  </si>
  <si>
    <t>9.</t>
  </si>
  <si>
    <t>10.</t>
  </si>
  <si>
    <t>11.</t>
  </si>
  <si>
    <t>12.</t>
  </si>
  <si>
    <t>13.</t>
  </si>
  <si>
    <t>Realizacja .</t>
  </si>
  <si>
    <t>Dotacje celowe udzielone w I półroczu 2012 r. na zadania własne gminy realizowane przez podmioty nienależące do sektora finansów publicznych</t>
  </si>
  <si>
    <t>działania profilaktyczne osób zagrozonych uzależnieniem od alkoholu</t>
  </si>
  <si>
    <t>zapewnienie opieki bezdomnym psom i kotom</t>
  </si>
  <si>
    <t xml:space="preserve">Tab. Nr 4
</t>
  </si>
  <si>
    <t>Tab. Nr 3
.</t>
  </si>
  <si>
    <t xml:space="preserve">Tab. Nr 5
</t>
  </si>
  <si>
    <t xml:space="preserve">Tab. Nr 6
</t>
  </si>
  <si>
    <r>
      <rPr>
        <sz val="10"/>
        <rFont val="Arial CE"/>
        <charset val="238"/>
      </rPr>
      <t>Tab.Nr 8</t>
    </r>
    <r>
      <rPr>
        <sz val="8"/>
        <rFont val="Arial CE"/>
        <charset val="238"/>
      </rPr>
      <t xml:space="preserve">
</t>
    </r>
  </si>
  <si>
    <r>
      <rPr>
        <sz val="10"/>
        <rFont val="Arial CE"/>
        <charset val="238"/>
      </rPr>
      <t xml:space="preserve">Tab. Nr 9
</t>
    </r>
  </si>
  <si>
    <r>
      <rPr>
        <sz val="11"/>
        <rFont val="Arial CE"/>
        <charset val="238"/>
      </rPr>
      <t>Tab. Nr 11</t>
    </r>
    <r>
      <rPr>
        <sz val="8"/>
        <rFont val="Arial CE"/>
        <charset val="238"/>
      </rPr>
      <t xml:space="preserve">
</t>
    </r>
  </si>
  <si>
    <t>Tab. Nr 10</t>
  </si>
  <si>
    <t>Tab. Nr 12</t>
  </si>
  <si>
    <t>Dotacje podmiotowe dla jednostek spoza sektora finansów publicznych
udzielone z budżetu Gminy/Powiatu ..............................
w 2010 r.</t>
  </si>
  <si>
    <t xml:space="preserve">       udzielone z budżetu Gminy Kołbaskowo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</si>
  <si>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</si>
  <si>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</si>
  <si>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I Zachodniopomorskie Niepubliczne Przedszkole Montessori "Bona Ventura"  w Kurowie</t>
  </si>
  <si>
    <t xml:space="preserve"> Towarzystwa Przyjaciół Dzieci  w Szczecinie Ognisko przedszkolne w Będargowie</t>
  </si>
  <si>
    <t>Niepubliczny punkt  przedszkolny "Happy Kids" w Przecławiu</t>
  </si>
  <si>
    <t>FALE Przedszkole Stowarzyszenia STERNIK</t>
  </si>
  <si>
    <t>za  I półrocze 2012 r.</t>
  </si>
  <si>
    <t xml:space="preserve"> Towarzystwa Przyjaciół Dzieci  w Szczecinie Ognisko przedszkolne w Przecławiu</t>
  </si>
  <si>
    <t>TWP  NP. "Wyspa malucha"</t>
  </si>
  <si>
    <t>Wydatki
budżetu Gminy KOŁBASKOWO
za I półrocze 2012 r.</t>
  </si>
  <si>
    <t>14.</t>
  </si>
  <si>
    <t>15.</t>
  </si>
  <si>
    <t>Przychody - Rozchody
budżetu Gminy KOŁBASKOWO
za I półrocze 2012 r.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</si>
</sst>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"/>
  </numFmts>
  <fonts count="30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1"/>
      <name val="Arial CE"/>
      <family val="2"/>
      <charset val="238"/>
    </font>
    <font>
      <sz val="10"/>
      <name val="Czcionka tekstu podstawowego"/>
      <charset val="238"/>
    </font>
    <font>
      <sz val="11"/>
      <name val="Arial CE"/>
      <charset val="238"/>
    </font>
    <font>
      <i/>
      <u/>
      <sz val="10"/>
      <name val="Arial CE"/>
      <charset val="238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37">
    <xf numFmtId="0" fontId="0" fillId="0" borderId="0" xfId="0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7" xfId="0" applyFont="1" applyBorder="1"/>
    <xf numFmtId="0" fontId="1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6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38" xfId="0" quotePrefix="1" applyFont="1" applyBorder="1" applyAlignment="1">
      <alignment horizontal="right"/>
    </xf>
    <xf numFmtId="0" fontId="20" fillId="0" borderId="33" xfId="0" applyFont="1" applyBorder="1"/>
    <xf numFmtId="0" fontId="8" fillId="0" borderId="39" xfId="0" quotePrefix="1" applyFont="1" applyBorder="1" applyAlignment="1">
      <alignment horizontal="right"/>
    </xf>
    <xf numFmtId="0" fontId="8" fillId="0" borderId="6" xfId="0" quotePrefix="1" applyFont="1" applyBorder="1" applyAlignment="1">
      <alignment horizontal="right"/>
    </xf>
    <xf numFmtId="0" fontId="8" fillId="0" borderId="6" xfId="0" applyFont="1" applyBorder="1"/>
    <xf numFmtId="0" fontId="20" fillId="0" borderId="39" xfId="0" quotePrefix="1" applyFont="1" applyBorder="1" applyAlignment="1">
      <alignment horizontal="right"/>
    </xf>
    <xf numFmtId="0" fontId="8" fillId="0" borderId="4" xfId="0" quotePrefix="1" applyFont="1" applyBorder="1" applyAlignment="1">
      <alignment horizontal="right"/>
    </xf>
    <xf numFmtId="0" fontId="8" fillId="0" borderId="4" xfId="0" applyFont="1" applyBorder="1" applyAlignment="1">
      <alignment wrapText="1"/>
    </xf>
    <xf numFmtId="0" fontId="20" fillId="0" borderId="39" xfId="0" applyFont="1" applyBorder="1" applyAlignment="1">
      <alignment horizontal="right"/>
    </xf>
    <xf numFmtId="0" fontId="8" fillId="0" borderId="4" xfId="0" applyFont="1" applyBorder="1"/>
    <xf numFmtId="0" fontId="8" fillId="0" borderId="40" xfId="0" applyFont="1" applyBorder="1" applyAlignment="1">
      <alignment horizontal="right"/>
    </xf>
    <xf numFmtId="0" fontId="8" fillId="0" borderId="24" xfId="0" applyFont="1" applyBorder="1"/>
    <xf numFmtId="0" fontId="8" fillId="0" borderId="41" xfId="0" quotePrefix="1" applyFont="1" applyBorder="1" applyAlignment="1">
      <alignment horizontal="right"/>
    </xf>
    <xf numFmtId="0" fontId="8" fillId="0" borderId="41" xfId="0" applyFont="1" applyBorder="1"/>
    <xf numFmtId="0" fontId="20" fillId="0" borderId="38" xfId="0" applyFont="1" applyBorder="1"/>
    <xf numFmtId="0" fontId="20" fillId="0" borderId="35" xfId="0" applyFont="1" applyBorder="1"/>
    <xf numFmtId="0" fontId="20" fillId="0" borderId="39" xfId="0" applyFont="1" applyBorder="1"/>
    <xf numFmtId="0" fontId="8" fillId="0" borderId="39" xfId="0" applyFont="1" applyBorder="1"/>
    <xf numFmtId="0" fontId="8" fillId="0" borderId="43" xfId="0" applyFont="1" applyBorder="1"/>
    <xf numFmtId="0" fontId="8" fillId="0" borderId="6" xfId="0" applyFont="1" applyBorder="1" applyAlignment="1">
      <alignment wrapText="1"/>
    </xf>
    <xf numFmtId="0" fontId="8" fillId="0" borderId="40" xfId="0" applyFont="1" applyBorder="1"/>
    <xf numFmtId="0" fontId="8" fillId="0" borderId="44" xfId="0" applyFont="1" applyBorder="1"/>
    <xf numFmtId="0" fontId="20" fillId="0" borderId="33" xfId="0" applyFont="1" applyBorder="1" applyAlignment="1">
      <alignment wrapText="1"/>
    </xf>
    <xf numFmtId="0" fontId="8" fillId="0" borderId="41" xfId="0" applyFont="1" applyBorder="1" applyAlignment="1">
      <alignment wrapText="1"/>
    </xf>
    <xf numFmtId="0" fontId="8" fillId="0" borderId="33" xfId="0" applyFont="1" applyBorder="1"/>
    <xf numFmtId="0" fontId="20" fillId="0" borderId="43" xfId="0" applyFont="1" applyBorder="1"/>
    <xf numFmtId="0" fontId="20" fillId="0" borderId="45" xfId="0" applyFont="1" applyBorder="1"/>
    <xf numFmtId="0" fontId="20" fillId="0" borderId="36" xfId="0" applyFont="1" applyBorder="1"/>
    <xf numFmtId="0" fontId="20" fillId="0" borderId="35" xfId="0" applyFont="1" applyBorder="1" applyAlignment="1">
      <alignment wrapText="1"/>
    </xf>
    <xf numFmtId="0" fontId="8" fillId="0" borderId="42" xfId="0" applyFont="1" applyBorder="1"/>
    <xf numFmtId="0" fontId="8" fillId="0" borderId="4" xfId="1" applyNumberFormat="1" applyFont="1" applyBorder="1" applyAlignment="1">
      <alignment horizontal="right"/>
    </xf>
    <xf numFmtId="0" fontId="8" fillId="0" borderId="5" xfId="0" applyFont="1" applyBorder="1"/>
    <xf numFmtId="0" fontId="8" fillId="0" borderId="3" xfId="0" applyFont="1" applyBorder="1"/>
    <xf numFmtId="0" fontId="23" fillId="0" borderId="17" xfId="0" applyFont="1" applyBorder="1"/>
    <xf numFmtId="0" fontId="23" fillId="0" borderId="48" xfId="0" applyFont="1" applyBorder="1"/>
    <xf numFmtId="0" fontId="24" fillId="2" borderId="10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7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5" fillId="0" borderId="7" xfId="0" applyFont="1" applyBorder="1" applyAlignment="1">
      <alignment horizontal="center"/>
    </xf>
    <xf numFmtId="0" fontId="4" fillId="0" borderId="4" xfId="0" applyFont="1" applyBorder="1" applyAlignment="1">
      <alignment horizontal="right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35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7" fillId="0" borderId="66" xfId="0" applyFont="1" applyBorder="1" applyAlignment="1">
      <alignment vertical="center"/>
    </xf>
    <xf numFmtId="0" fontId="7" fillId="0" borderId="48" xfId="0" applyFont="1" applyBorder="1" applyAlignment="1">
      <alignment horizontal="left" vertical="center" indent="1"/>
    </xf>
    <xf numFmtId="0" fontId="7" fillId="0" borderId="48" xfId="0" applyFont="1" applyBorder="1" applyAlignment="1">
      <alignment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68" xfId="0" applyFont="1" applyBorder="1" applyAlignment="1">
      <alignment horizontal="left" vertical="center" indent="1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7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2" xfId="0" applyBorder="1" applyAlignment="1">
      <alignment horizontal="left" vertical="center" indent="1"/>
    </xf>
    <xf numFmtId="0" fontId="0" fillId="0" borderId="62" xfId="0" applyBorder="1" applyAlignment="1">
      <alignment vertical="center"/>
    </xf>
    <xf numFmtId="0" fontId="0" fillId="0" borderId="71" xfId="0" applyBorder="1" applyAlignment="1">
      <alignment vertical="center"/>
    </xf>
    <xf numFmtId="3" fontId="7" fillId="0" borderId="50" xfId="0" applyNumberFormat="1" applyFont="1" applyBorder="1" applyAlignment="1">
      <alignment vertical="center"/>
    </xf>
    <xf numFmtId="0" fontId="12" fillId="0" borderId="6" xfId="0" applyFont="1" applyBorder="1"/>
    <xf numFmtId="0" fontId="12" fillId="0" borderId="4" xfId="0" applyFont="1" applyBorder="1"/>
    <xf numFmtId="0" fontId="12" fillId="0" borderId="6" xfId="0" applyFont="1" applyBorder="1" applyAlignment="1">
      <alignment wrapText="1"/>
    </xf>
    <xf numFmtId="0" fontId="12" fillId="0" borderId="4" xfId="0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2" fillId="0" borderId="59" xfId="0" applyFont="1" applyBorder="1" applyAlignment="1">
      <alignment horizontal="right" vertical="center"/>
    </xf>
    <xf numFmtId="0" fontId="12" fillId="0" borderId="59" xfId="0" applyFont="1" applyBorder="1" applyAlignment="1">
      <alignment horizontal="right"/>
    </xf>
    <xf numFmtId="0" fontId="12" fillId="0" borderId="52" xfId="0" applyFont="1" applyBorder="1" applyAlignment="1">
      <alignment horizontal="right"/>
    </xf>
    <xf numFmtId="0" fontId="1" fillId="0" borderId="41" xfId="0" applyFont="1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41" xfId="0" applyNumberFormat="1" applyFont="1" applyBorder="1" applyAlignment="1">
      <alignment horizontal="right"/>
    </xf>
    <xf numFmtId="4" fontId="20" fillId="0" borderId="35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20" fillId="0" borderId="46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4" fontId="20" fillId="0" borderId="3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23" fillId="0" borderId="49" xfId="0" applyNumberFormat="1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47" xfId="0" applyNumberFormat="1" applyFont="1" applyBorder="1" applyAlignment="1">
      <alignment horizontal="right"/>
    </xf>
    <xf numFmtId="4" fontId="8" fillId="0" borderId="42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20" fillId="0" borderId="33" xfId="0" applyNumberFormat="1" applyFont="1" applyBorder="1"/>
    <xf numFmtId="4" fontId="8" fillId="0" borderId="41" xfId="0" applyNumberFormat="1" applyFont="1" applyBorder="1"/>
    <xf numFmtId="4" fontId="8" fillId="0" borderId="4" xfId="0" applyNumberFormat="1" applyFont="1" applyBorder="1"/>
    <xf numFmtId="4" fontId="8" fillId="0" borderId="6" xfId="0" applyNumberFormat="1" applyFont="1" applyBorder="1"/>
    <xf numFmtId="4" fontId="20" fillId="0" borderId="35" xfId="0" applyNumberFormat="1" applyFont="1" applyBorder="1"/>
    <xf numFmtId="4" fontId="8" fillId="0" borderId="5" xfId="0" applyNumberFormat="1" applyFont="1" applyBorder="1"/>
    <xf numFmtId="4" fontId="8" fillId="0" borderId="3" xfId="0" applyNumberFormat="1" applyFont="1" applyBorder="1"/>
    <xf numFmtId="4" fontId="20" fillId="0" borderId="34" xfId="0" applyNumberFormat="1" applyFont="1" applyBorder="1"/>
    <xf numFmtId="4" fontId="8" fillId="0" borderId="11" xfId="0" applyNumberFormat="1" applyFont="1" applyBorder="1" applyAlignment="1">
      <alignment horizontal="right"/>
    </xf>
    <xf numFmtId="4" fontId="20" fillId="0" borderId="36" xfId="1" applyNumberFormat="1" applyFont="1" applyBorder="1" applyAlignment="1"/>
    <xf numFmtId="4" fontId="8" fillId="0" borderId="8" xfId="0" applyNumberFormat="1" applyFont="1" applyBorder="1"/>
    <xf numFmtId="4" fontId="8" fillId="0" borderId="12" xfId="0" applyNumberFormat="1" applyFont="1" applyBorder="1"/>
    <xf numFmtId="4" fontId="1" fillId="0" borderId="42" xfId="0" applyNumberFormat="1" applyFont="1" applyBorder="1" applyAlignment="1">
      <alignment horizontal="right"/>
    </xf>
    <xf numFmtId="4" fontId="21" fillId="3" borderId="35" xfId="0" applyNumberFormat="1" applyFont="1" applyFill="1" applyBorder="1" applyAlignment="1">
      <alignment vertical="center" wrapText="1"/>
    </xf>
    <xf numFmtId="4" fontId="21" fillId="3" borderId="6" xfId="0" applyNumberFormat="1" applyFont="1" applyFill="1" applyBorder="1" applyAlignment="1">
      <alignment vertical="center" wrapText="1"/>
    </xf>
    <xf numFmtId="4" fontId="21" fillId="3" borderId="4" xfId="0" applyNumberFormat="1" applyFont="1" applyFill="1" applyBorder="1" applyAlignment="1">
      <alignment vertical="center" wrapText="1"/>
    </xf>
    <xf numFmtId="4" fontId="22" fillId="0" borderId="54" xfId="0" applyNumberFormat="1" applyFont="1" applyBorder="1" applyAlignment="1">
      <alignment vertical="top" wrapText="1"/>
    </xf>
    <xf numFmtId="4" fontId="20" fillId="0" borderId="51" xfId="0" applyNumberFormat="1" applyFont="1" applyBorder="1" applyAlignment="1">
      <alignment horizontal="right"/>
    </xf>
    <xf numFmtId="4" fontId="22" fillId="0" borderId="55" xfId="0" applyNumberFormat="1" applyFont="1" applyBorder="1" applyAlignment="1">
      <alignment vertical="top" wrapText="1"/>
    </xf>
    <xf numFmtId="4" fontId="20" fillId="0" borderId="37" xfId="0" applyNumberFormat="1" applyFont="1" applyBorder="1" applyAlignment="1">
      <alignment horizontal="right"/>
    </xf>
    <xf numFmtId="4" fontId="8" fillId="0" borderId="56" xfId="0" applyNumberFormat="1" applyFont="1" applyBorder="1" applyAlignment="1">
      <alignment horizontal="right"/>
    </xf>
    <xf numFmtId="4" fontId="1" fillId="0" borderId="53" xfId="0" applyNumberFormat="1" applyFont="1" applyBorder="1" applyAlignment="1">
      <alignment vertical="center"/>
    </xf>
    <xf numFmtId="4" fontId="1" fillId="0" borderId="57" xfId="0" applyNumberFormat="1" applyFont="1" applyBorder="1" applyAlignment="1">
      <alignment vertical="center"/>
    </xf>
    <xf numFmtId="4" fontId="1" fillId="0" borderId="64" xfId="0" applyNumberFormat="1" applyFont="1" applyBorder="1" applyAlignment="1">
      <alignment vertical="center"/>
    </xf>
    <xf numFmtId="4" fontId="20" fillId="0" borderId="51" xfId="1" applyNumberFormat="1" applyFont="1" applyBorder="1" applyAlignment="1"/>
    <xf numFmtId="4" fontId="8" fillId="0" borderId="53" xfId="0" applyNumberFormat="1" applyFont="1" applyBorder="1" applyAlignment="1">
      <alignment horizontal="right"/>
    </xf>
    <xf numFmtId="4" fontId="1" fillId="0" borderId="56" xfId="0" applyNumberFormat="1" applyFont="1" applyBorder="1" applyAlignment="1">
      <alignment horizontal="right"/>
    </xf>
    <xf numFmtId="4" fontId="1" fillId="0" borderId="53" xfId="0" applyNumberFormat="1" applyFont="1" applyBorder="1" applyAlignment="1">
      <alignment horizontal="right" vertical="center"/>
    </xf>
    <xf numFmtId="4" fontId="1" fillId="0" borderId="57" xfId="0" applyNumberFormat="1" applyFont="1" applyBorder="1" applyAlignment="1"/>
    <xf numFmtId="4" fontId="23" fillId="0" borderId="51" xfId="0" applyNumberFormat="1" applyFont="1" applyBorder="1" applyAlignment="1">
      <alignment vertical="center"/>
    </xf>
    <xf numFmtId="4" fontId="1" fillId="0" borderId="31" xfId="0" applyNumberFormat="1" applyFont="1" applyBorder="1" applyAlignment="1">
      <alignment vertical="center"/>
    </xf>
    <xf numFmtId="4" fontId="23" fillId="0" borderId="50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7" fillId="0" borderId="57" xfId="0" applyNumberFormat="1" applyFont="1" applyBorder="1" applyAlignment="1">
      <alignment horizontal="right" vertical="center"/>
    </xf>
    <xf numFmtId="4" fontId="0" fillId="0" borderId="57" xfId="0" applyNumberFormat="1" applyFont="1" applyBorder="1" applyAlignment="1">
      <alignment horizontal="right" vertical="center"/>
    </xf>
    <xf numFmtId="4" fontId="12" fillId="0" borderId="37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7" xfId="0" applyNumberFormat="1" applyFont="1" applyBorder="1"/>
    <xf numFmtId="4" fontId="7" fillId="0" borderId="4" xfId="0" applyNumberFormat="1" applyFont="1" applyBorder="1" applyAlignment="1">
      <alignment vertical="center"/>
    </xf>
    <xf numFmtId="4" fontId="12" fillId="0" borderId="57" xfId="0" applyNumberFormat="1" applyFont="1" applyBorder="1" applyAlignment="1">
      <alignment horizontal="right"/>
    </xf>
    <xf numFmtId="4" fontId="12" fillId="0" borderId="57" xfId="0" applyNumberFormat="1" applyFont="1" applyBorder="1"/>
    <xf numFmtId="4" fontId="12" fillId="0" borderId="53" xfId="0" applyNumberFormat="1" applyFont="1" applyBorder="1"/>
    <xf numFmtId="4" fontId="7" fillId="0" borderId="51" xfId="0" applyNumberFormat="1" applyFont="1" applyBorder="1" applyAlignment="1">
      <alignment vertical="center"/>
    </xf>
    <xf numFmtId="0" fontId="12" fillId="0" borderId="59" xfId="0" applyFont="1" applyBorder="1" applyAlignment="1">
      <alignment horizontal="center" vertical="center"/>
    </xf>
    <xf numFmtId="4" fontId="12" fillId="0" borderId="57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0" fillId="2" borderId="5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2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wrapText="1"/>
    </xf>
    <xf numFmtId="4" fontId="12" fillId="0" borderId="61" xfId="0" applyNumberFormat="1" applyFont="1" applyBorder="1" applyAlignment="1">
      <alignment vertical="center"/>
    </xf>
    <xf numFmtId="4" fontId="7" fillId="0" borderId="68" xfId="0" applyNumberFormat="1" applyFont="1" applyBorder="1" applyAlignment="1">
      <alignment vertical="center"/>
    </xf>
    <xf numFmtId="4" fontId="0" fillId="0" borderId="62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7" fillId="0" borderId="48" xfId="0" applyNumberFormat="1" applyFont="1" applyBorder="1" applyAlignment="1">
      <alignment vertical="center"/>
    </xf>
    <xf numFmtId="0" fontId="0" fillId="0" borderId="77" xfId="0" applyBorder="1" applyAlignment="1">
      <alignment vertical="center"/>
    </xf>
    <xf numFmtId="0" fontId="2" fillId="0" borderId="77" xfId="0" applyFont="1" applyBorder="1" applyAlignment="1">
      <alignment horizontal="center" vertical="center" wrapText="1"/>
    </xf>
    <xf numFmtId="0" fontId="24" fillId="2" borderId="23" xfId="0" applyFont="1" applyFill="1" applyBorder="1" applyAlignment="1">
      <alignment vertical="center" wrapText="1"/>
    </xf>
    <xf numFmtId="0" fontId="8" fillId="0" borderId="77" xfId="0" applyFont="1" applyBorder="1" applyAlignment="1">
      <alignment horizontal="center"/>
    </xf>
    <xf numFmtId="0" fontId="24" fillId="2" borderId="28" xfId="0" applyFont="1" applyFill="1" applyBorder="1" applyAlignment="1">
      <alignment vertical="center" wrapText="1"/>
    </xf>
    <xf numFmtId="0" fontId="24" fillId="2" borderId="80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4" fillId="2" borderId="75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79" xfId="0" applyFont="1" applyFill="1" applyBorder="1" applyAlignment="1">
      <alignment vertical="center" wrapText="1"/>
    </xf>
    <xf numFmtId="0" fontId="4" fillId="2" borderId="80" xfId="0" applyFont="1" applyFill="1" applyBorder="1" applyAlignment="1">
      <alignment vertical="center" wrapText="1"/>
    </xf>
    <xf numFmtId="0" fontId="0" fillId="0" borderId="63" xfId="0" applyFont="1" applyBorder="1" applyAlignment="1">
      <alignment vertical="center"/>
    </xf>
    <xf numFmtId="3" fontId="5" fillId="0" borderId="63" xfId="0" applyNumberFormat="1" applyFont="1" applyBorder="1" applyAlignment="1">
      <alignment vertical="top" wrapText="1"/>
    </xf>
    <xf numFmtId="0" fontId="19" fillId="0" borderId="4" xfId="0" quotePrefix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4" fontId="0" fillId="0" borderId="6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top" wrapText="1"/>
    </xf>
    <xf numFmtId="0" fontId="5" fillId="0" borderId="63" xfId="0" applyFont="1" applyBorder="1" applyAlignment="1">
      <alignment vertical="top" wrapText="1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3" fontId="0" fillId="0" borderId="4" xfId="0" applyNumberFormat="1" applyFont="1" applyBorder="1" applyAlignment="1">
      <alignment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top" wrapText="1"/>
    </xf>
    <xf numFmtId="0" fontId="15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/>
    </xf>
    <xf numFmtId="4" fontId="12" fillId="0" borderId="8" xfId="0" applyNumberFormat="1" applyFont="1" applyBorder="1"/>
    <xf numFmtId="4" fontId="12" fillId="0" borderId="12" xfId="0" applyNumberFormat="1" applyFont="1" applyBorder="1"/>
    <xf numFmtId="4" fontId="7" fillId="0" borderId="36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2" fontId="5" fillId="0" borderId="74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vertical="top" wrapText="1"/>
    </xf>
    <xf numFmtId="0" fontId="6" fillId="0" borderId="87" xfId="0" applyFont="1" applyBorder="1" applyAlignment="1">
      <alignment horizontal="center" vertical="center" wrapText="1"/>
    </xf>
    <xf numFmtId="0" fontId="5" fillId="0" borderId="88" xfId="0" applyFont="1" applyBorder="1" applyAlignment="1">
      <alignment vertical="top" wrapText="1"/>
    </xf>
    <xf numFmtId="0" fontId="15" fillId="0" borderId="53" xfId="0" applyFont="1" applyBorder="1" applyAlignment="1">
      <alignment horizontal="center" vertical="center"/>
    </xf>
    <xf numFmtId="4" fontId="5" fillId="0" borderId="61" xfId="0" applyNumberFormat="1" applyFont="1" applyBorder="1" applyAlignment="1">
      <alignment vertical="top" wrapText="1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4" fontId="10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4" fillId="0" borderId="35" xfId="0" applyNumberFormat="1" applyFont="1" applyBorder="1" applyAlignment="1">
      <alignment horizontal="right" vertical="center" wrapText="1"/>
    </xf>
    <xf numFmtId="4" fontId="4" fillId="0" borderId="51" xfId="0" applyNumberFormat="1" applyFont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0" fillId="0" borderId="0" xfId="0" applyFont="1"/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0" fontId="7" fillId="5" borderId="14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57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4" fontId="0" fillId="3" borderId="53" xfId="0" applyNumberFormat="1" applyFont="1" applyFill="1" applyBorder="1" applyAlignment="1">
      <alignment horizontal="right"/>
    </xf>
    <xf numFmtId="4" fontId="0" fillId="0" borderId="53" xfId="0" applyNumberFormat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vertical="top" wrapText="1"/>
    </xf>
    <xf numFmtId="0" fontId="0" fillId="0" borderId="4" xfId="0" applyBorder="1"/>
    <xf numFmtId="0" fontId="5" fillId="0" borderId="91" xfId="0" applyFont="1" applyBorder="1" applyAlignment="1">
      <alignment vertical="top" wrapText="1"/>
    </xf>
    <xf numFmtId="0" fontId="4" fillId="2" borderId="92" xfId="0" applyFont="1" applyFill="1" applyBorder="1" applyAlignment="1">
      <alignment horizontal="center" vertical="center" wrapText="1"/>
    </xf>
    <xf numFmtId="0" fontId="5" fillId="0" borderId="93" xfId="0" applyFont="1" applyBorder="1" applyAlignment="1">
      <alignment vertical="top" wrapText="1"/>
    </xf>
    <xf numFmtId="0" fontId="5" fillId="0" borderId="94" xfId="0" applyFont="1" applyBorder="1" applyAlignment="1">
      <alignment vertical="top" wrapText="1"/>
    </xf>
    <xf numFmtId="0" fontId="0" fillId="0" borderId="3" xfId="0" applyBorder="1" applyAlignment="1">
      <alignment vertical="center"/>
    </xf>
    <xf numFmtId="2" fontId="5" fillId="0" borderId="95" xfId="0" applyNumberFormat="1" applyFont="1" applyBorder="1" applyAlignment="1">
      <alignment horizontal="right" vertical="center" wrapText="1"/>
    </xf>
    <xf numFmtId="2" fontId="0" fillId="0" borderId="3" xfId="0" applyNumberFormat="1" applyBorder="1" applyAlignment="1">
      <alignment vertical="center"/>
    </xf>
    <xf numFmtId="2" fontId="7" fillId="0" borderId="48" xfId="0" applyNumberFormat="1" applyFont="1" applyBorder="1"/>
    <xf numFmtId="0" fontId="7" fillId="0" borderId="48" xfId="0" applyFont="1" applyBorder="1"/>
    <xf numFmtId="0" fontId="7" fillId="0" borderId="50" xfId="0" applyFont="1" applyBorder="1"/>
    <xf numFmtId="0" fontId="29" fillId="0" borderId="4" xfId="0" applyFont="1" applyBorder="1" applyAlignment="1">
      <alignment horizontal="center"/>
    </xf>
    <xf numFmtId="3" fontId="7" fillId="0" borderId="57" xfId="0" applyNumberFormat="1" applyFont="1" applyBorder="1" applyAlignment="1">
      <alignment horizontal="right" vertical="center"/>
    </xf>
    <xf numFmtId="0" fontId="0" fillId="0" borderId="97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4" fontId="0" fillId="0" borderId="51" xfId="0" applyNumberFormat="1" applyFont="1" applyBorder="1" applyAlignment="1">
      <alignment horizontal="right" vertical="center"/>
    </xf>
    <xf numFmtId="3" fontId="0" fillId="0" borderId="5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7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77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7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4" fillId="2" borderId="82" xfId="0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0" fillId="3" borderId="3" xfId="0" applyNumberFormat="1" applyFont="1" applyFill="1" applyBorder="1" applyAlignment="1">
      <alignment horizontal="center" vertical="center"/>
    </xf>
    <xf numFmtId="4" fontId="0" fillId="3" borderId="5" xfId="0" applyNumberFormat="1" applyFont="1" applyFill="1" applyBorder="1" applyAlignment="1">
      <alignment horizontal="center" vertical="center"/>
    </xf>
    <xf numFmtId="4" fontId="0" fillId="3" borderId="6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2" borderId="27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showGridLines="0" topLeftCell="E1" workbookViewId="0">
      <selection sqref="A1:I1"/>
    </sheetView>
  </sheetViews>
  <sheetFormatPr defaultRowHeight="12.75"/>
  <cols>
    <col min="1" max="1" width="5.85546875" customWidth="1"/>
    <col min="2" max="2" width="8.85546875" bestFit="1" customWidth="1"/>
    <col min="3" max="3" width="33" customWidth="1"/>
    <col min="4" max="5" width="14.42578125" customWidth="1"/>
    <col min="6" max="6" width="15" style="6" customWidth="1"/>
    <col min="7" max="8" width="16.7109375" style="6" customWidth="1"/>
    <col min="9" max="15" width="15" style="6" customWidth="1"/>
  </cols>
  <sheetData>
    <row r="1" spans="1:15" ht="47.25" customHeight="1">
      <c r="A1" s="310" t="s">
        <v>216</v>
      </c>
      <c r="B1" s="310"/>
      <c r="C1" s="310"/>
      <c r="D1" s="310"/>
      <c r="E1" s="310"/>
      <c r="F1" s="310"/>
      <c r="G1" s="311"/>
      <c r="H1" s="310"/>
      <c r="I1" s="310"/>
      <c r="J1" s="39"/>
      <c r="K1" s="38"/>
      <c r="L1" s="38"/>
      <c r="M1" s="309" t="s">
        <v>161</v>
      </c>
      <c r="N1" s="309"/>
      <c r="O1" s="309"/>
    </row>
    <row r="2" spans="1:15" ht="9.75" customHeight="1" thickBot="1">
      <c r="A2" s="39"/>
      <c r="B2" s="39"/>
      <c r="C2" s="39"/>
      <c r="D2" s="39"/>
      <c r="E2" s="39"/>
      <c r="F2" s="39"/>
      <c r="G2" s="39"/>
      <c r="H2" s="39"/>
      <c r="I2" s="7"/>
      <c r="J2" s="7"/>
      <c r="K2" s="38"/>
      <c r="L2" s="38"/>
      <c r="M2" s="1" t="s">
        <v>0</v>
      </c>
      <c r="N2" s="1"/>
      <c r="O2" s="1"/>
    </row>
    <row r="3" spans="1:15" s="2" customFormat="1" ht="15" customHeight="1" thickBot="1">
      <c r="A3" s="312" t="s">
        <v>1</v>
      </c>
      <c r="B3" s="315" t="s">
        <v>3</v>
      </c>
      <c r="C3" s="318" t="s">
        <v>4</v>
      </c>
      <c r="D3" s="321" t="s">
        <v>162</v>
      </c>
      <c r="E3" s="321" t="s">
        <v>164</v>
      </c>
      <c r="F3" s="331" t="s">
        <v>2</v>
      </c>
      <c r="G3" s="332"/>
      <c r="H3" s="332"/>
      <c r="I3" s="332"/>
      <c r="J3" s="332"/>
      <c r="K3" s="332"/>
      <c r="L3" s="332"/>
      <c r="M3" s="332"/>
      <c r="N3" s="332"/>
      <c r="O3" s="333"/>
    </row>
    <row r="4" spans="1:15" s="2" customFormat="1" ht="12" customHeight="1">
      <c r="A4" s="313"/>
      <c r="B4" s="316"/>
      <c r="C4" s="319"/>
      <c r="D4" s="322"/>
      <c r="E4" s="322"/>
      <c r="F4" s="324" t="s">
        <v>163</v>
      </c>
      <c r="G4" s="326" t="s">
        <v>2</v>
      </c>
      <c r="H4" s="327"/>
      <c r="I4" s="327"/>
      <c r="J4" s="327"/>
      <c r="K4" s="327"/>
      <c r="L4" s="327"/>
      <c r="M4" s="324" t="s">
        <v>7</v>
      </c>
      <c r="N4" s="336" t="s">
        <v>2</v>
      </c>
      <c r="O4" s="337"/>
    </row>
    <row r="5" spans="1:15" s="2" customFormat="1" ht="36" customHeight="1">
      <c r="A5" s="313"/>
      <c r="B5" s="316"/>
      <c r="C5" s="319"/>
      <c r="D5" s="322"/>
      <c r="E5" s="322"/>
      <c r="F5" s="324"/>
      <c r="G5" s="328" t="s">
        <v>27</v>
      </c>
      <c r="H5" s="329"/>
      <c r="I5" s="330" t="s">
        <v>28</v>
      </c>
      <c r="J5" s="330" t="s">
        <v>31</v>
      </c>
      <c r="K5" s="330" t="s">
        <v>32</v>
      </c>
      <c r="L5" s="334" t="s">
        <v>146</v>
      </c>
      <c r="M5" s="324"/>
      <c r="N5" s="338" t="s">
        <v>34</v>
      </c>
      <c r="O5" s="92" t="s">
        <v>6</v>
      </c>
    </row>
    <row r="6" spans="1:15" s="3" customFormat="1" ht="167.25" customHeight="1" thickBot="1">
      <c r="A6" s="314"/>
      <c r="B6" s="317"/>
      <c r="C6" s="320"/>
      <c r="D6" s="323"/>
      <c r="E6" s="323"/>
      <c r="F6" s="325"/>
      <c r="G6" s="93" t="s">
        <v>26</v>
      </c>
      <c r="H6" s="94" t="s">
        <v>29</v>
      </c>
      <c r="I6" s="317"/>
      <c r="J6" s="317"/>
      <c r="K6" s="317"/>
      <c r="L6" s="335"/>
      <c r="M6" s="325"/>
      <c r="N6" s="314"/>
      <c r="O6" s="95" t="s">
        <v>33</v>
      </c>
    </row>
    <row r="7" spans="1:15" s="2" customFormat="1">
      <c r="A7" s="37">
        <v>1</v>
      </c>
      <c r="B7" s="8">
        <v>2</v>
      </c>
      <c r="C7" s="8">
        <v>3</v>
      </c>
      <c r="D7" s="8">
        <v>4</v>
      </c>
      <c r="E7" s="8" t="s">
        <v>113</v>
      </c>
      <c r="F7" s="8" t="s">
        <v>15</v>
      </c>
      <c r="G7" s="8" t="s">
        <v>115</v>
      </c>
      <c r="H7" s="8" t="s">
        <v>186</v>
      </c>
      <c r="I7" s="8" t="s">
        <v>187</v>
      </c>
      <c r="J7" s="8" t="s">
        <v>188</v>
      </c>
      <c r="K7" s="8" t="s">
        <v>189</v>
      </c>
      <c r="L7" s="8" t="s">
        <v>190</v>
      </c>
      <c r="M7" s="8" t="s">
        <v>191</v>
      </c>
      <c r="N7" s="8" t="s">
        <v>217</v>
      </c>
      <c r="O7" s="97" t="s">
        <v>218</v>
      </c>
    </row>
    <row r="8" spans="1:15" s="2" customFormat="1" ht="13.5" thickBot="1">
      <c r="A8" s="40" t="s">
        <v>35</v>
      </c>
      <c r="B8" s="41"/>
      <c r="C8" s="41" t="s">
        <v>36</v>
      </c>
      <c r="D8" s="142">
        <f>SUM(D9:D12)</f>
        <v>9382365.7200000007</v>
      </c>
      <c r="E8" s="142">
        <f>SUM(E9:E12)</f>
        <v>987130.96</v>
      </c>
      <c r="F8" s="142">
        <f>SUM(F9:F12)</f>
        <v>636862.58999999985</v>
      </c>
      <c r="G8" s="193">
        <f t="shared" ref="G8:M8" si="0">SUM(G9:G12)</f>
        <v>1135.23</v>
      </c>
      <c r="H8" s="142">
        <f t="shared" si="0"/>
        <v>124688.35999999996</v>
      </c>
      <c r="I8" s="142">
        <f t="shared" si="0"/>
        <v>511039</v>
      </c>
      <c r="J8" s="142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350268.37</v>
      </c>
      <c r="N8" s="155">
        <f>SUM(N9:N12)</f>
        <v>350268.37</v>
      </c>
      <c r="O8" s="173">
        <v>0</v>
      </c>
    </row>
    <row r="9" spans="1:15" s="2" customFormat="1">
      <c r="A9" s="42"/>
      <c r="B9" s="43" t="s">
        <v>37</v>
      </c>
      <c r="C9" s="44" t="s">
        <v>38</v>
      </c>
      <c r="D9" s="143">
        <v>1424919</v>
      </c>
      <c r="E9" s="143">
        <v>356755.79</v>
      </c>
      <c r="F9" s="143">
        <f>E9-M9</f>
        <v>40785</v>
      </c>
      <c r="G9" s="143">
        <v>0</v>
      </c>
      <c r="H9" s="144">
        <f>F9-G9-I9-J9-K9-L9</f>
        <v>40785</v>
      </c>
      <c r="I9" s="143">
        <v>0</v>
      </c>
      <c r="J9" s="143">
        <v>0</v>
      </c>
      <c r="K9" s="143">
        <v>0</v>
      </c>
      <c r="L9" s="143">
        <v>0</v>
      </c>
      <c r="M9" s="159">
        <v>315970.78999999998</v>
      </c>
      <c r="N9" s="143">
        <f t="shared" ref="N9:N12" si="1">M9</f>
        <v>315970.78999999998</v>
      </c>
      <c r="O9" s="174">
        <v>0</v>
      </c>
    </row>
    <row r="10" spans="1:15" s="2" customFormat="1" ht="22.5">
      <c r="A10" s="45"/>
      <c r="B10" s="46" t="s">
        <v>39</v>
      </c>
      <c r="C10" s="47" t="s">
        <v>40</v>
      </c>
      <c r="D10" s="144">
        <v>7865289</v>
      </c>
      <c r="E10" s="143">
        <v>551212.47</v>
      </c>
      <c r="F10" s="143">
        <f t="shared" ref="F10:F73" si="2">E10-M10</f>
        <v>516914.88999999996</v>
      </c>
      <c r="G10" s="143">
        <v>0</v>
      </c>
      <c r="H10" s="144">
        <f>F10-G10-I10-J10-K10-L10</f>
        <v>5875.8899999999558</v>
      </c>
      <c r="I10" s="143">
        <v>511039</v>
      </c>
      <c r="J10" s="144">
        <v>0</v>
      </c>
      <c r="K10" s="144">
        <v>0</v>
      </c>
      <c r="L10" s="144">
        <v>0</v>
      </c>
      <c r="M10" s="159">
        <v>34297.58</v>
      </c>
      <c r="N10" s="143">
        <f t="shared" si="1"/>
        <v>34297.58</v>
      </c>
      <c r="O10" s="175">
        <v>0</v>
      </c>
    </row>
    <row r="11" spans="1:15" s="2" customFormat="1">
      <c r="A11" s="48"/>
      <c r="B11" s="46" t="s">
        <v>41</v>
      </c>
      <c r="C11" s="49" t="s">
        <v>42</v>
      </c>
      <c r="D11" s="144">
        <v>21400</v>
      </c>
      <c r="E11" s="143">
        <v>10644.99</v>
      </c>
      <c r="F11" s="143">
        <f t="shared" si="2"/>
        <v>10644.99</v>
      </c>
      <c r="G11" s="143">
        <v>0</v>
      </c>
      <c r="H11" s="144">
        <f>F11-G11-I11-J11-K11-L11</f>
        <v>10644.99</v>
      </c>
      <c r="I11" s="143">
        <v>0</v>
      </c>
      <c r="J11" s="144">
        <v>0</v>
      </c>
      <c r="K11" s="144">
        <v>0</v>
      </c>
      <c r="L11" s="144">
        <v>0</v>
      </c>
      <c r="M11" s="144">
        <v>0</v>
      </c>
      <c r="N11" s="143">
        <f t="shared" si="1"/>
        <v>0</v>
      </c>
      <c r="O11" s="175">
        <v>0</v>
      </c>
    </row>
    <row r="12" spans="1:15" s="2" customFormat="1">
      <c r="A12" s="50"/>
      <c r="B12" s="43" t="s">
        <v>43</v>
      </c>
      <c r="C12" s="44" t="s">
        <v>44</v>
      </c>
      <c r="D12" s="143">
        <v>70757.72</v>
      </c>
      <c r="E12" s="143">
        <v>68517.710000000006</v>
      </c>
      <c r="F12" s="143">
        <f t="shared" si="2"/>
        <v>68517.710000000006</v>
      </c>
      <c r="G12" s="143">
        <v>1135.23</v>
      </c>
      <c r="H12" s="144">
        <f>F12-G12-I12-J12-K12-L12</f>
        <v>67382.48000000001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f t="shared" si="1"/>
        <v>0</v>
      </c>
      <c r="O12" s="175">
        <v>0</v>
      </c>
    </row>
    <row r="13" spans="1:15" s="2" customFormat="1" ht="13.5" thickBot="1">
      <c r="A13" s="40" t="s">
        <v>45</v>
      </c>
      <c r="B13" s="41"/>
      <c r="C13" s="41" t="s">
        <v>46</v>
      </c>
      <c r="D13" s="142">
        <f>D14</f>
        <v>5000</v>
      </c>
      <c r="E13" s="142">
        <f>E14</f>
        <v>5000</v>
      </c>
      <c r="F13" s="142">
        <f>F14</f>
        <v>5000</v>
      </c>
      <c r="G13" s="155">
        <f>G14</f>
        <v>0</v>
      </c>
      <c r="H13" s="142">
        <f>H14</f>
        <v>5000</v>
      </c>
      <c r="I13" s="155">
        <f t="shared" ref="I13:L13" si="3">I14</f>
        <v>0</v>
      </c>
      <c r="J13" s="155">
        <f t="shared" si="3"/>
        <v>0</v>
      </c>
      <c r="K13" s="155">
        <f t="shared" si="3"/>
        <v>0</v>
      </c>
      <c r="L13" s="155">
        <f t="shared" si="3"/>
        <v>0</v>
      </c>
      <c r="M13" s="160">
        <v>0</v>
      </c>
      <c r="N13" s="167">
        <f>N14</f>
        <v>0</v>
      </c>
      <c r="O13" s="173"/>
    </row>
    <row r="14" spans="1:15" s="2" customFormat="1">
      <c r="A14" s="51"/>
      <c r="B14" s="52" t="s">
        <v>47</v>
      </c>
      <c r="C14" s="53" t="s">
        <v>44</v>
      </c>
      <c r="D14" s="145">
        <v>5000</v>
      </c>
      <c r="E14" s="143">
        <v>5000</v>
      </c>
      <c r="F14" s="143">
        <f t="shared" si="2"/>
        <v>5000</v>
      </c>
      <c r="G14" s="143">
        <v>0</v>
      </c>
      <c r="H14" s="144">
        <f>F14-G14-I14-J14-K14-L14</f>
        <v>5000</v>
      </c>
      <c r="I14" s="143">
        <v>0</v>
      </c>
      <c r="J14" s="145">
        <v>0</v>
      </c>
      <c r="K14" s="145">
        <v>0</v>
      </c>
      <c r="L14" s="145">
        <v>0</v>
      </c>
      <c r="M14" s="161">
        <v>0</v>
      </c>
      <c r="N14" s="159">
        <v>0</v>
      </c>
      <c r="O14" s="176">
        <v>0</v>
      </c>
    </row>
    <row r="15" spans="1:15" s="2" customFormat="1" ht="13.5" thickBot="1">
      <c r="A15" s="54">
        <v>600</v>
      </c>
      <c r="B15" s="55"/>
      <c r="C15" s="55" t="s">
        <v>48</v>
      </c>
      <c r="D15" s="146">
        <f>SUM(D16:D19)</f>
        <v>6526009</v>
      </c>
      <c r="E15" s="146">
        <f>SUM(E16:E19)</f>
        <v>787271.88</v>
      </c>
      <c r="F15" s="146">
        <f>SUM(F16:F19)</f>
        <v>645625.07999999996</v>
      </c>
      <c r="G15" s="146">
        <f t="shared" ref="G15:M15" si="4">SUM(G16:G19)</f>
        <v>0</v>
      </c>
      <c r="H15" s="146">
        <f t="shared" si="4"/>
        <v>642325.07999999996</v>
      </c>
      <c r="I15" s="146">
        <f t="shared" si="4"/>
        <v>3300</v>
      </c>
      <c r="J15" s="146">
        <f t="shared" si="4"/>
        <v>0</v>
      </c>
      <c r="K15" s="146">
        <f t="shared" si="4"/>
        <v>0</v>
      </c>
      <c r="L15" s="146">
        <f t="shared" si="4"/>
        <v>0</v>
      </c>
      <c r="M15" s="146">
        <f t="shared" si="4"/>
        <v>141646.79999999999</v>
      </c>
      <c r="N15" s="150">
        <f>SUM(N16:N19)</f>
        <v>141646.79999999999</v>
      </c>
      <c r="O15" s="177">
        <f>SUM(O16:O19)</f>
        <v>0</v>
      </c>
    </row>
    <row r="16" spans="1:15" s="2" customFormat="1">
      <c r="A16" s="56"/>
      <c r="B16" s="44">
        <v>60004</v>
      </c>
      <c r="C16" s="44" t="s">
        <v>49</v>
      </c>
      <c r="D16" s="143">
        <v>1272000</v>
      </c>
      <c r="E16" s="143">
        <v>390001.24</v>
      </c>
      <c r="F16" s="143">
        <f t="shared" si="2"/>
        <v>390001.24</v>
      </c>
      <c r="G16" s="143">
        <v>0</v>
      </c>
      <c r="H16" s="144">
        <f>F16-G16-I16-J16-K16-L16</f>
        <v>390001.24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59">
        <v>0</v>
      </c>
      <c r="O16" s="176">
        <v>0</v>
      </c>
    </row>
    <row r="17" spans="1:15" s="2" customFormat="1">
      <c r="A17" s="56"/>
      <c r="B17" s="44">
        <v>60014</v>
      </c>
      <c r="C17" s="44" t="s">
        <v>165</v>
      </c>
      <c r="D17" s="143">
        <v>40000</v>
      </c>
      <c r="E17" s="143">
        <v>0</v>
      </c>
      <c r="F17" s="143">
        <f t="shared" si="2"/>
        <v>0</v>
      </c>
      <c r="G17" s="143"/>
      <c r="H17" s="144">
        <f>F17-G17-I17-J17-K17-L17</f>
        <v>0</v>
      </c>
      <c r="I17" s="143"/>
      <c r="J17" s="143"/>
      <c r="K17" s="143"/>
      <c r="L17" s="143"/>
      <c r="M17" s="143"/>
      <c r="N17" s="159"/>
      <c r="O17" s="176"/>
    </row>
    <row r="18" spans="1:15" s="2" customFormat="1">
      <c r="A18" s="57"/>
      <c r="B18" s="49">
        <v>60016</v>
      </c>
      <c r="C18" s="49" t="s">
        <v>50</v>
      </c>
      <c r="D18" s="144">
        <v>4699076</v>
      </c>
      <c r="E18" s="143">
        <v>266001.56</v>
      </c>
      <c r="F18" s="143">
        <f t="shared" si="2"/>
        <v>238481.84</v>
      </c>
      <c r="G18" s="143">
        <v>0</v>
      </c>
      <c r="H18" s="144">
        <f>F18-G18-I18-J18-K18-L18</f>
        <v>238481.84</v>
      </c>
      <c r="I18" s="143">
        <v>0</v>
      </c>
      <c r="J18" s="144">
        <v>0</v>
      </c>
      <c r="K18" s="144">
        <v>0</v>
      </c>
      <c r="L18" s="144">
        <v>0</v>
      </c>
      <c r="M18" s="144">
        <v>27519.72</v>
      </c>
      <c r="N18" s="143">
        <f t="shared" ref="N18:N19" si="5">M18</f>
        <v>27519.72</v>
      </c>
      <c r="O18" s="178">
        <v>0</v>
      </c>
    </row>
    <row r="19" spans="1:15">
      <c r="A19" s="57"/>
      <c r="B19" s="49">
        <v>60095</v>
      </c>
      <c r="C19" s="49" t="s">
        <v>44</v>
      </c>
      <c r="D19" s="144">
        <v>514933</v>
      </c>
      <c r="E19" s="143">
        <v>131269.07999999999</v>
      </c>
      <c r="F19" s="143">
        <f t="shared" si="2"/>
        <v>17141.999999999985</v>
      </c>
      <c r="G19" s="143">
        <v>0</v>
      </c>
      <c r="H19" s="144">
        <f>F19-G19-I19-J19-K19-L19</f>
        <v>13841.999999999985</v>
      </c>
      <c r="I19" s="143">
        <v>3300</v>
      </c>
      <c r="J19" s="144">
        <v>0</v>
      </c>
      <c r="K19" s="144">
        <v>0</v>
      </c>
      <c r="L19" s="144">
        <v>0</v>
      </c>
      <c r="M19" s="144">
        <v>114127.08</v>
      </c>
      <c r="N19" s="143">
        <f t="shared" si="5"/>
        <v>114127.08</v>
      </c>
      <c r="O19" s="178">
        <v>0</v>
      </c>
    </row>
    <row r="20" spans="1:15" ht="13.5" thickBot="1">
      <c r="A20" s="54">
        <v>630</v>
      </c>
      <c r="B20" s="41"/>
      <c r="C20" s="41" t="s">
        <v>51</v>
      </c>
      <c r="D20" s="142">
        <f>D21</f>
        <v>80280</v>
      </c>
      <c r="E20" s="142">
        <f>E21</f>
        <v>20525.169999999998</v>
      </c>
      <c r="F20" s="142">
        <f>F21</f>
        <v>20525.169999999998</v>
      </c>
      <c r="G20" s="142">
        <f>G21</f>
        <v>0</v>
      </c>
      <c r="H20" s="142">
        <f>H21</f>
        <v>20525.169999999998</v>
      </c>
      <c r="I20" s="142">
        <f t="shared" ref="I20:L20" si="6">I21</f>
        <v>0</v>
      </c>
      <c r="J20" s="142">
        <f t="shared" si="6"/>
        <v>0</v>
      </c>
      <c r="K20" s="142">
        <f t="shared" si="6"/>
        <v>0</v>
      </c>
      <c r="L20" s="142">
        <f t="shared" si="6"/>
        <v>0</v>
      </c>
      <c r="M20" s="155">
        <f>M21</f>
        <v>0</v>
      </c>
      <c r="N20" s="155">
        <f>SUM(N21)</f>
        <v>0</v>
      </c>
      <c r="O20" s="179">
        <f>SUM(O21)</f>
        <v>0</v>
      </c>
    </row>
    <row r="21" spans="1:15">
      <c r="A21" s="51"/>
      <c r="B21" s="53">
        <v>63095</v>
      </c>
      <c r="C21" s="53" t="s">
        <v>44</v>
      </c>
      <c r="D21" s="145">
        <v>80280</v>
      </c>
      <c r="E21" s="143">
        <v>20525.169999999998</v>
      </c>
      <c r="F21" s="143">
        <f t="shared" si="2"/>
        <v>20525.169999999998</v>
      </c>
      <c r="G21" s="143">
        <v>0</v>
      </c>
      <c r="H21" s="144">
        <f>F21-G21-I21-J21-K21-L21</f>
        <v>20525.169999999998</v>
      </c>
      <c r="I21" s="143">
        <v>0</v>
      </c>
      <c r="J21" s="145">
        <v>0</v>
      </c>
      <c r="K21" s="158">
        <v>0</v>
      </c>
      <c r="L21" s="158">
        <v>0</v>
      </c>
      <c r="M21" s="158">
        <v>0</v>
      </c>
      <c r="N21" s="143">
        <f>M21</f>
        <v>0</v>
      </c>
      <c r="O21" s="180">
        <v>0</v>
      </c>
    </row>
    <row r="22" spans="1:15" ht="13.5" thickBot="1">
      <c r="A22" s="54">
        <v>700</v>
      </c>
      <c r="B22" s="55"/>
      <c r="C22" s="55" t="s">
        <v>52</v>
      </c>
      <c r="D22" s="146">
        <f>D23+D24</f>
        <v>2704620</v>
      </c>
      <c r="E22" s="146">
        <f>E23+E24</f>
        <v>461085.96</v>
      </c>
      <c r="F22" s="146">
        <f>F23+F24</f>
        <v>215295.28000000003</v>
      </c>
      <c r="G22" s="146">
        <f t="shared" ref="G22:M22" si="7">G23+G24</f>
        <v>16136.3</v>
      </c>
      <c r="H22" s="146">
        <f t="shared" si="7"/>
        <v>198899.24</v>
      </c>
      <c r="I22" s="146">
        <f t="shared" si="7"/>
        <v>0</v>
      </c>
      <c r="J22" s="146">
        <f t="shared" si="7"/>
        <v>259.74</v>
      </c>
      <c r="K22" s="146">
        <f t="shared" si="7"/>
        <v>0</v>
      </c>
      <c r="L22" s="146">
        <f t="shared" si="7"/>
        <v>0</v>
      </c>
      <c r="M22" s="146">
        <f t="shared" si="7"/>
        <v>245790.68</v>
      </c>
      <c r="N22" s="150">
        <f>N23+N24</f>
        <v>245790.68</v>
      </c>
      <c r="O22" s="177">
        <f>O23+O24</f>
        <v>0</v>
      </c>
    </row>
    <row r="23" spans="1:15">
      <c r="A23" s="58"/>
      <c r="B23" s="44">
        <v>70005</v>
      </c>
      <c r="C23" s="59" t="s">
        <v>53</v>
      </c>
      <c r="D23" s="143">
        <v>245750</v>
      </c>
      <c r="E23" s="143">
        <v>84964.96</v>
      </c>
      <c r="F23" s="143">
        <f t="shared" si="2"/>
        <v>75514.960000000006</v>
      </c>
      <c r="G23" s="143">
        <v>0</v>
      </c>
      <c r="H23" s="144">
        <f>F23-G23-I23-J23-K23-L23</f>
        <v>75514.960000000006</v>
      </c>
      <c r="I23" s="143">
        <v>0</v>
      </c>
      <c r="J23" s="143">
        <v>0</v>
      </c>
      <c r="K23" s="143">
        <v>0</v>
      </c>
      <c r="L23" s="143">
        <v>0</v>
      </c>
      <c r="M23" s="143">
        <v>9450</v>
      </c>
      <c r="N23" s="143">
        <f t="shared" ref="N23:N24" si="8">M23</f>
        <v>9450</v>
      </c>
      <c r="O23" s="181">
        <v>0</v>
      </c>
    </row>
    <row r="24" spans="1:15">
      <c r="A24" s="60"/>
      <c r="B24" s="49">
        <v>70095</v>
      </c>
      <c r="C24" s="49" t="s">
        <v>44</v>
      </c>
      <c r="D24" s="144">
        <v>2458870</v>
      </c>
      <c r="E24" s="143">
        <v>376121</v>
      </c>
      <c r="F24" s="143">
        <f t="shared" si="2"/>
        <v>139780.32</v>
      </c>
      <c r="G24" s="143">
        <v>16136.3</v>
      </c>
      <c r="H24" s="144">
        <f>F24-G24-I24-J24-K24-L24</f>
        <v>123384.28</v>
      </c>
      <c r="I24" s="143">
        <v>0</v>
      </c>
      <c r="J24" s="143">
        <v>259.74</v>
      </c>
      <c r="K24" s="143">
        <v>0</v>
      </c>
      <c r="L24" s="143">
        <v>0</v>
      </c>
      <c r="M24" s="143">
        <v>236340.68</v>
      </c>
      <c r="N24" s="143">
        <f t="shared" si="8"/>
        <v>236340.68</v>
      </c>
      <c r="O24" s="182">
        <v>0</v>
      </c>
    </row>
    <row r="25" spans="1:15" ht="13.5" thickBot="1">
      <c r="A25" s="54">
        <v>710</v>
      </c>
      <c r="B25" s="55"/>
      <c r="C25" s="55" t="s">
        <v>54</v>
      </c>
      <c r="D25" s="146">
        <f t="shared" ref="D25:O25" si="9">SUM(D26:D28)</f>
        <v>678200</v>
      </c>
      <c r="E25" s="146">
        <f t="shared" si="9"/>
        <v>128504.24</v>
      </c>
      <c r="F25" s="146">
        <f t="shared" si="9"/>
        <v>128504.24</v>
      </c>
      <c r="G25" s="146">
        <f t="shared" si="9"/>
        <v>926</v>
      </c>
      <c r="H25" s="146">
        <f t="shared" si="9"/>
        <v>117578.24000000001</v>
      </c>
      <c r="I25" s="146">
        <f t="shared" si="9"/>
        <v>10000</v>
      </c>
      <c r="J25" s="146">
        <f t="shared" si="9"/>
        <v>0</v>
      </c>
      <c r="K25" s="146">
        <f t="shared" si="9"/>
        <v>0</v>
      </c>
      <c r="L25" s="146">
        <f t="shared" si="9"/>
        <v>0</v>
      </c>
      <c r="M25" s="146">
        <f t="shared" si="9"/>
        <v>0</v>
      </c>
      <c r="N25" s="150">
        <f t="shared" si="9"/>
        <v>0</v>
      </c>
      <c r="O25" s="177">
        <f t="shared" si="9"/>
        <v>0</v>
      </c>
    </row>
    <row r="26" spans="1:15">
      <c r="A26" s="57"/>
      <c r="B26" s="44">
        <v>71004</v>
      </c>
      <c r="C26" s="59" t="s">
        <v>55</v>
      </c>
      <c r="D26" s="143">
        <v>435000</v>
      </c>
      <c r="E26" s="143">
        <v>89262.8</v>
      </c>
      <c r="F26" s="143">
        <f t="shared" si="2"/>
        <v>89262.8</v>
      </c>
      <c r="G26" s="143">
        <v>926</v>
      </c>
      <c r="H26" s="144">
        <f>F26-G26-I26-J26-K26-L26</f>
        <v>88336.8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59">
        <v>0</v>
      </c>
      <c r="O26" s="181">
        <v>0</v>
      </c>
    </row>
    <row r="27" spans="1:15">
      <c r="A27" s="57"/>
      <c r="B27" s="49">
        <v>71014</v>
      </c>
      <c r="C27" s="47" t="s">
        <v>56</v>
      </c>
      <c r="D27" s="144">
        <v>105500</v>
      </c>
      <c r="E27" s="143">
        <v>22104</v>
      </c>
      <c r="F27" s="143">
        <f t="shared" si="2"/>
        <v>22104</v>
      </c>
      <c r="G27" s="143">
        <v>0</v>
      </c>
      <c r="H27" s="144">
        <f>F27-G27-I27-J27-K27-L27</f>
        <v>22104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59">
        <v>0</v>
      </c>
      <c r="O27" s="182">
        <v>0</v>
      </c>
    </row>
    <row r="28" spans="1:15">
      <c r="A28" s="60"/>
      <c r="B28" s="49">
        <v>71035</v>
      </c>
      <c r="C28" s="49" t="s">
        <v>57</v>
      </c>
      <c r="D28" s="144">
        <v>137700</v>
      </c>
      <c r="E28" s="143">
        <v>17137.439999999999</v>
      </c>
      <c r="F28" s="143">
        <f t="shared" si="2"/>
        <v>17137.439999999999</v>
      </c>
      <c r="G28" s="143">
        <v>0</v>
      </c>
      <c r="H28" s="144">
        <f>F28-G28-I28-J28-K28-L28</f>
        <v>7137.4399999999987</v>
      </c>
      <c r="I28" s="143">
        <v>10000</v>
      </c>
      <c r="J28" s="144">
        <v>0</v>
      </c>
      <c r="K28" s="144">
        <v>0</v>
      </c>
      <c r="L28" s="144">
        <v>0</v>
      </c>
      <c r="M28" s="144">
        <v>0</v>
      </c>
      <c r="N28" s="159">
        <v>0</v>
      </c>
      <c r="O28" s="182">
        <v>0</v>
      </c>
    </row>
    <row r="29" spans="1:15" ht="13.5" thickBot="1">
      <c r="A29" s="54">
        <v>750</v>
      </c>
      <c r="B29" s="55"/>
      <c r="C29" s="55" t="s">
        <v>58</v>
      </c>
      <c r="D29" s="146">
        <f>SUM(D30:D34)</f>
        <v>4267940</v>
      </c>
      <c r="E29" s="146">
        <f>SUM(E30:E34)</f>
        <v>2049649.6700000002</v>
      </c>
      <c r="F29" s="146">
        <f>SUM(F30:F34)</f>
        <v>2007587.1800000002</v>
      </c>
      <c r="G29" s="146">
        <f t="shared" ref="G29:M29" si="10">SUM(G30:G34)</f>
        <v>1405660.2</v>
      </c>
      <c r="H29" s="146">
        <f t="shared" si="10"/>
        <v>476665.35000000009</v>
      </c>
      <c r="I29" s="146">
        <f t="shared" si="10"/>
        <v>0</v>
      </c>
      <c r="J29" s="146">
        <f t="shared" si="10"/>
        <v>102536.36</v>
      </c>
      <c r="K29" s="146">
        <f t="shared" si="10"/>
        <v>22725.27</v>
      </c>
      <c r="L29" s="146">
        <f t="shared" si="10"/>
        <v>0</v>
      </c>
      <c r="M29" s="146">
        <f t="shared" si="10"/>
        <v>42062.49</v>
      </c>
      <c r="N29" s="150">
        <f>N30+N31+N32+N34</f>
        <v>42062.49</v>
      </c>
      <c r="O29" s="177">
        <f>O30+O31+O32+O34</f>
        <v>0</v>
      </c>
    </row>
    <row r="30" spans="1:15">
      <c r="A30" s="57"/>
      <c r="B30" s="44">
        <v>75011</v>
      </c>
      <c r="C30" s="44" t="s">
        <v>59</v>
      </c>
      <c r="D30" s="143">
        <v>85000</v>
      </c>
      <c r="E30" s="143">
        <v>46361</v>
      </c>
      <c r="F30" s="143">
        <f t="shared" si="2"/>
        <v>46361</v>
      </c>
      <c r="G30" s="143">
        <v>44508.74</v>
      </c>
      <c r="H30" s="144">
        <f>F30-G30-I30-J30-K30-L30</f>
        <v>1852.260000000002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f t="shared" ref="N30:N34" si="11">M30</f>
        <v>0</v>
      </c>
      <c r="O30" s="181">
        <v>0</v>
      </c>
    </row>
    <row r="31" spans="1:15">
      <c r="A31" s="57"/>
      <c r="B31" s="49">
        <v>75022</v>
      </c>
      <c r="C31" s="47" t="s">
        <v>60</v>
      </c>
      <c r="D31" s="144">
        <v>183500</v>
      </c>
      <c r="E31" s="143">
        <v>86382.82</v>
      </c>
      <c r="F31" s="143">
        <f t="shared" si="2"/>
        <v>86382.82</v>
      </c>
      <c r="G31" s="143">
        <v>0</v>
      </c>
      <c r="H31" s="144">
        <f>F31-G31-I31-J31-K31-L31</f>
        <v>3332.570000000007</v>
      </c>
      <c r="I31" s="143">
        <v>0</v>
      </c>
      <c r="J31" s="143">
        <v>83050.25</v>
      </c>
      <c r="K31" s="143">
        <v>0</v>
      </c>
      <c r="L31" s="143">
        <v>0</v>
      </c>
      <c r="M31" s="143">
        <v>0</v>
      </c>
      <c r="N31" s="143">
        <f t="shared" si="11"/>
        <v>0</v>
      </c>
      <c r="O31" s="182">
        <v>0</v>
      </c>
    </row>
    <row r="32" spans="1:15">
      <c r="A32" s="60"/>
      <c r="B32" s="49">
        <v>75023</v>
      </c>
      <c r="C32" s="47" t="s">
        <v>61</v>
      </c>
      <c r="D32" s="144">
        <v>3680300</v>
      </c>
      <c r="E32" s="143">
        <v>1813933.05</v>
      </c>
      <c r="F32" s="143">
        <f t="shared" si="2"/>
        <v>1771870.56</v>
      </c>
      <c r="G32" s="143">
        <v>1358848.96</v>
      </c>
      <c r="H32" s="144">
        <f>F32-G32-I32-J32-K32-L32</f>
        <v>393535.49000000011</v>
      </c>
      <c r="I32" s="143">
        <v>0</v>
      </c>
      <c r="J32" s="143">
        <v>19486.11</v>
      </c>
      <c r="K32" s="143">
        <v>0</v>
      </c>
      <c r="L32" s="143">
        <v>0</v>
      </c>
      <c r="M32" s="143">
        <v>42062.49</v>
      </c>
      <c r="N32" s="143">
        <f t="shared" si="11"/>
        <v>42062.49</v>
      </c>
      <c r="O32" s="182">
        <v>0</v>
      </c>
    </row>
    <row r="33" spans="1:15">
      <c r="A33" s="61"/>
      <c r="B33" s="49">
        <v>75075</v>
      </c>
      <c r="C33" s="49" t="s">
        <v>154</v>
      </c>
      <c r="D33" s="144">
        <v>260330</v>
      </c>
      <c r="E33" s="143">
        <v>76786.5</v>
      </c>
      <c r="F33" s="143">
        <f t="shared" si="2"/>
        <v>76786.5</v>
      </c>
      <c r="G33" s="143">
        <v>2302.5</v>
      </c>
      <c r="H33" s="144">
        <f>F33-G33-I33-J33-K33-L33</f>
        <v>51758.729999999996</v>
      </c>
      <c r="I33" s="143">
        <v>0</v>
      </c>
      <c r="J33" s="144">
        <v>0</v>
      </c>
      <c r="K33" s="144">
        <v>22725.27</v>
      </c>
      <c r="L33" s="144">
        <v>0</v>
      </c>
      <c r="M33" s="144">
        <v>0</v>
      </c>
      <c r="N33" s="143">
        <f t="shared" si="11"/>
        <v>0</v>
      </c>
      <c r="O33" s="182">
        <v>0</v>
      </c>
    </row>
    <row r="34" spans="1:15">
      <c r="A34" s="60"/>
      <c r="B34" s="49">
        <v>75095</v>
      </c>
      <c r="C34" s="49" t="s">
        <v>44</v>
      </c>
      <c r="D34" s="144">
        <v>58810</v>
      </c>
      <c r="E34" s="143">
        <v>26186.3</v>
      </c>
      <c r="F34" s="143">
        <f t="shared" si="2"/>
        <v>26186.3</v>
      </c>
      <c r="G34" s="143">
        <v>0</v>
      </c>
      <c r="H34" s="144">
        <f>F34-G34-I34-J34-K34-L34</f>
        <v>26186.3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f t="shared" si="11"/>
        <v>0</v>
      </c>
      <c r="O34" s="182">
        <v>0</v>
      </c>
    </row>
    <row r="35" spans="1:15" ht="34.5" thickBot="1">
      <c r="A35" s="54">
        <v>751</v>
      </c>
      <c r="B35" s="41"/>
      <c r="C35" s="62" t="s">
        <v>62</v>
      </c>
      <c r="D35" s="142">
        <f>D36+D37</f>
        <v>5216</v>
      </c>
      <c r="E35" s="142">
        <f t="shared" ref="E35:M35" si="12">E36+E37</f>
        <v>522.58000000000004</v>
      </c>
      <c r="F35" s="142">
        <f t="shared" si="12"/>
        <v>522.58000000000004</v>
      </c>
      <c r="G35" s="142">
        <f t="shared" si="12"/>
        <v>522.58000000000004</v>
      </c>
      <c r="H35" s="142">
        <f t="shared" si="12"/>
        <v>0</v>
      </c>
      <c r="I35" s="142">
        <f t="shared" si="12"/>
        <v>0</v>
      </c>
      <c r="J35" s="142">
        <f t="shared" si="12"/>
        <v>0</v>
      </c>
      <c r="K35" s="142">
        <f t="shared" si="12"/>
        <v>0</v>
      </c>
      <c r="L35" s="142">
        <f t="shared" si="12"/>
        <v>0</v>
      </c>
      <c r="M35" s="142">
        <f t="shared" si="12"/>
        <v>0</v>
      </c>
      <c r="N35" s="155">
        <f>N36+N37</f>
        <v>0</v>
      </c>
      <c r="O35" s="179">
        <f>O36+O37</f>
        <v>0</v>
      </c>
    </row>
    <row r="36" spans="1:15" ht="22.5">
      <c r="A36" s="60"/>
      <c r="B36" s="44">
        <v>75101</v>
      </c>
      <c r="C36" s="63" t="s">
        <v>63</v>
      </c>
      <c r="D36" s="143">
        <v>1716</v>
      </c>
      <c r="E36" s="143">
        <v>522.58000000000004</v>
      </c>
      <c r="F36" s="143">
        <f t="shared" si="2"/>
        <v>522.58000000000004</v>
      </c>
      <c r="G36" s="143">
        <v>522.58000000000004</v>
      </c>
      <c r="H36" s="144">
        <f>F36-G36-I36-J36-K36-L36</f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59">
        <v>0</v>
      </c>
      <c r="O36" s="181">
        <v>0</v>
      </c>
    </row>
    <row r="37" spans="1:15">
      <c r="A37" s="57"/>
      <c r="B37" s="44">
        <v>75195</v>
      </c>
      <c r="C37" s="59" t="s">
        <v>44</v>
      </c>
      <c r="D37" s="143">
        <v>3500</v>
      </c>
      <c r="E37" s="143">
        <v>0</v>
      </c>
      <c r="F37" s="143">
        <f t="shared" si="2"/>
        <v>0</v>
      </c>
      <c r="G37" s="143">
        <v>0</v>
      </c>
      <c r="H37" s="144">
        <f>F37-G37-I37-J37-K37-L37</f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59">
        <v>0</v>
      </c>
      <c r="O37" s="182">
        <v>0</v>
      </c>
    </row>
    <row r="38" spans="1:15" ht="23.25" thickBot="1">
      <c r="A38" s="56">
        <v>754</v>
      </c>
      <c r="B38" s="64"/>
      <c r="C38" s="62" t="s">
        <v>64</v>
      </c>
      <c r="D38" s="142">
        <f>SUM(D39:D43)</f>
        <v>411000</v>
      </c>
      <c r="E38" s="142">
        <f>SUM(E39:E43)</f>
        <v>195174.62</v>
      </c>
      <c r="F38" s="142">
        <f>SUM(F39:F43)</f>
        <v>195174.62</v>
      </c>
      <c r="G38" s="142">
        <f t="shared" ref="G38:O38" si="13">SUM(G39:G43)</f>
        <v>0</v>
      </c>
      <c r="H38" s="142">
        <f t="shared" si="13"/>
        <v>8874.6200000000008</v>
      </c>
      <c r="I38" s="142">
        <f t="shared" si="13"/>
        <v>186300</v>
      </c>
      <c r="J38" s="142">
        <f t="shared" si="13"/>
        <v>0</v>
      </c>
      <c r="K38" s="142">
        <f t="shared" si="13"/>
        <v>0</v>
      </c>
      <c r="L38" s="142">
        <f t="shared" si="13"/>
        <v>0</v>
      </c>
      <c r="M38" s="142">
        <f t="shared" si="13"/>
        <v>0</v>
      </c>
      <c r="N38" s="155">
        <f t="shared" si="13"/>
        <v>0</v>
      </c>
      <c r="O38" s="179">
        <f t="shared" si="13"/>
        <v>0</v>
      </c>
    </row>
    <row r="39" spans="1:15">
      <c r="A39" s="65"/>
      <c r="B39" s="44">
        <v>75405</v>
      </c>
      <c r="C39" s="44" t="s">
        <v>65</v>
      </c>
      <c r="D39" s="143">
        <v>10000</v>
      </c>
      <c r="E39" s="143">
        <v>0</v>
      </c>
      <c r="F39" s="143">
        <f t="shared" si="2"/>
        <v>0</v>
      </c>
      <c r="G39" s="143">
        <v>0</v>
      </c>
      <c r="H39" s="144">
        <f>F39-G39-I39-J39-K39-L39</f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f t="shared" ref="N39:N43" si="14">M39</f>
        <v>0</v>
      </c>
      <c r="O39" s="181">
        <v>0</v>
      </c>
    </row>
    <row r="40" spans="1:15">
      <c r="A40" s="56"/>
      <c r="B40" s="49">
        <v>75406</v>
      </c>
      <c r="C40" s="49" t="s">
        <v>66</v>
      </c>
      <c r="D40" s="144">
        <v>8000</v>
      </c>
      <c r="E40" s="143">
        <v>8000</v>
      </c>
      <c r="F40" s="143">
        <f t="shared" si="2"/>
        <v>8000</v>
      </c>
      <c r="G40" s="143">
        <v>0</v>
      </c>
      <c r="H40" s="144">
        <v>8000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f t="shared" si="14"/>
        <v>0</v>
      </c>
      <c r="O40" s="182">
        <v>0</v>
      </c>
    </row>
    <row r="41" spans="1:15">
      <c r="A41" s="57"/>
      <c r="B41" s="49">
        <v>75412</v>
      </c>
      <c r="C41" s="49" t="s">
        <v>67</v>
      </c>
      <c r="D41" s="144">
        <v>269490</v>
      </c>
      <c r="E41" s="143">
        <v>186828</v>
      </c>
      <c r="F41" s="143">
        <f t="shared" si="2"/>
        <v>186828</v>
      </c>
      <c r="G41" s="143">
        <v>0</v>
      </c>
      <c r="H41" s="144">
        <f>F41-G41-I41-J41-K41-L41</f>
        <v>528</v>
      </c>
      <c r="I41" s="143">
        <v>186300</v>
      </c>
      <c r="J41" s="143">
        <v>0</v>
      </c>
      <c r="K41" s="143">
        <v>0</v>
      </c>
      <c r="L41" s="143">
        <v>0</v>
      </c>
      <c r="M41" s="143">
        <v>0</v>
      </c>
      <c r="N41" s="143">
        <f t="shared" si="14"/>
        <v>0</v>
      </c>
      <c r="O41" s="143">
        <v>0</v>
      </c>
    </row>
    <row r="42" spans="1:15">
      <c r="A42" s="57"/>
      <c r="B42" s="49">
        <v>75414</v>
      </c>
      <c r="C42" s="49" t="s">
        <v>68</v>
      </c>
      <c r="D42" s="147">
        <v>28510</v>
      </c>
      <c r="E42" s="159">
        <v>346.62</v>
      </c>
      <c r="F42" s="143">
        <f t="shared" si="2"/>
        <v>346.62</v>
      </c>
      <c r="G42" s="156">
        <v>0</v>
      </c>
      <c r="H42" s="144">
        <f>F42-G42-I42-J42-K42-L42</f>
        <v>346.62</v>
      </c>
      <c r="I42" s="143">
        <v>0</v>
      </c>
      <c r="J42" s="143">
        <v>0</v>
      </c>
      <c r="K42" s="143">
        <v>0</v>
      </c>
      <c r="L42" s="143">
        <v>0</v>
      </c>
      <c r="M42" s="159">
        <v>0</v>
      </c>
      <c r="N42" s="143">
        <f t="shared" si="14"/>
        <v>0</v>
      </c>
      <c r="O42" s="182">
        <v>0</v>
      </c>
    </row>
    <row r="43" spans="1:15">
      <c r="A43" s="60"/>
      <c r="B43" s="49">
        <v>75495</v>
      </c>
      <c r="C43" s="49" t="s">
        <v>44</v>
      </c>
      <c r="D43" s="147">
        <v>95000</v>
      </c>
      <c r="E43" s="159">
        <v>0</v>
      </c>
      <c r="F43" s="143">
        <f t="shared" si="2"/>
        <v>0</v>
      </c>
      <c r="G43" s="156">
        <v>0</v>
      </c>
      <c r="H43" s="144">
        <f>F43-G43-I43-J43-K43-L43</f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f t="shared" si="14"/>
        <v>0</v>
      </c>
      <c r="O43" s="182">
        <v>0</v>
      </c>
    </row>
    <row r="44" spans="1:15" ht="13.5" thickBot="1">
      <c r="A44" s="66">
        <v>757</v>
      </c>
      <c r="B44" s="67"/>
      <c r="C44" s="68" t="s">
        <v>144</v>
      </c>
      <c r="D44" s="148">
        <f t="shared" ref="D44:O44" si="15">SUM(D45)</f>
        <v>202500</v>
      </c>
      <c r="E44" s="146">
        <f t="shared" si="15"/>
        <v>0</v>
      </c>
      <c r="F44" s="146">
        <f t="shared" si="15"/>
        <v>0</v>
      </c>
      <c r="G44" s="148">
        <f t="shared" si="15"/>
        <v>0</v>
      </c>
      <c r="H44" s="146">
        <f t="shared" si="15"/>
        <v>0</v>
      </c>
      <c r="I44" s="148">
        <f t="shared" si="15"/>
        <v>0</v>
      </c>
      <c r="J44" s="146">
        <f t="shared" si="15"/>
        <v>0</v>
      </c>
      <c r="K44" s="148">
        <f t="shared" si="15"/>
        <v>0</v>
      </c>
      <c r="L44" s="146">
        <f t="shared" si="15"/>
        <v>0</v>
      </c>
      <c r="M44" s="148">
        <f t="shared" si="15"/>
        <v>0</v>
      </c>
      <c r="N44" s="150">
        <f t="shared" si="15"/>
        <v>0</v>
      </c>
      <c r="O44" s="177">
        <f t="shared" si="15"/>
        <v>0</v>
      </c>
    </row>
    <row r="45" spans="1:15" ht="22.5">
      <c r="A45" s="51"/>
      <c r="B45" s="69">
        <v>75702</v>
      </c>
      <c r="C45" s="63" t="s">
        <v>145</v>
      </c>
      <c r="D45" s="149">
        <v>202500</v>
      </c>
      <c r="E45" s="157">
        <v>0</v>
      </c>
      <c r="F45" s="143">
        <f t="shared" si="2"/>
        <v>0</v>
      </c>
      <c r="G45" s="157">
        <v>0</v>
      </c>
      <c r="H45" s="144">
        <f>F45-G45-I45-J45-K45-L45</f>
        <v>0</v>
      </c>
      <c r="I45" s="143">
        <v>0</v>
      </c>
      <c r="J45" s="145">
        <v>0</v>
      </c>
      <c r="K45" s="149">
        <v>0</v>
      </c>
      <c r="L45" s="145">
        <v>0</v>
      </c>
      <c r="M45" s="149">
        <v>0</v>
      </c>
      <c r="N45" s="159">
        <v>0</v>
      </c>
      <c r="O45" s="182">
        <v>0</v>
      </c>
    </row>
    <row r="46" spans="1:15" ht="13.5" thickBot="1">
      <c r="A46" s="54">
        <v>758</v>
      </c>
      <c r="B46" s="55"/>
      <c r="C46" s="55" t="s">
        <v>69</v>
      </c>
      <c r="D46" s="150">
        <f>SUM(D47:D48)</f>
        <v>759693</v>
      </c>
      <c r="E46" s="150">
        <f t="shared" ref="E46:H46" si="16">SUM(E47:E48)</f>
        <v>133046.51999999999</v>
      </c>
      <c r="F46" s="150">
        <f t="shared" si="16"/>
        <v>133046.51999999999</v>
      </c>
      <c r="G46" s="150">
        <f t="shared" si="16"/>
        <v>0</v>
      </c>
      <c r="H46" s="150">
        <f t="shared" si="16"/>
        <v>133046.51999999999</v>
      </c>
      <c r="I46" s="148">
        <f t="shared" ref="I46:L46" si="17">SUM(I47:I47)</f>
        <v>0</v>
      </c>
      <c r="J46" s="150">
        <f t="shared" si="17"/>
        <v>0</v>
      </c>
      <c r="K46" s="150">
        <f t="shared" si="17"/>
        <v>0</v>
      </c>
      <c r="L46" s="150">
        <f t="shared" si="17"/>
        <v>0</v>
      </c>
      <c r="M46" s="148">
        <f>SUM(M47:M47)</f>
        <v>0</v>
      </c>
      <c r="N46" s="150">
        <f>N47</f>
        <v>0</v>
      </c>
      <c r="O46" s="177">
        <f>O47</f>
        <v>0</v>
      </c>
    </row>
    <row r="47" spans="1:15">
      <c r="A47" s="57"/>
      <c r="B47" s="44">
        <v>75818</v>
      </c>
      <c r="C47" s="44" t="s">
        <v>70</v>
      </c>
      <c r="D47" s="143">
        <v>493600</v>
      </c>
      <c r="E47" s="143">
        <v>0</v>
      </c>
      <c r="F47" s="143">
        <f t="shared" si="2"/>
        <v>0</v>
      </c>
      <c r="G47" s="143">
        <v>0</v>
      </c>
      <c r="H47" s="144">
        <f>F47-G47-I47-J47-K47-L47</f>
        <v>0</v>
      </c>
      <c r="I47" s="143">
        <v>0</v>
      </c>
      <c r="J47" s="143">
        <v>0</v>
      </c>
      <c r="K47" s="143"/>
      <c r="L47" s="143">
        <v>0</v>
      </c>
      <c r="M47" s="143">
        <v>0</v>
      </c>
      <c r="N47" s="159">
        <v>0</v>
      </c>
      <c r="O47" s="181"/>
    </row>
    <row r="48" spans="1:15" ht="22.5">
      <c r="A48" s="57"/>
      <c r="B48" s="71">
        <v>75831</v>
      </c>
      <c r="C48" s="98" t="s">
        <v>133</v>
      </c>
      <c r="D48" s="151">
        <v>266093</v>
      </c>
      <c r="E48" s="151">
        <v>133046.51999999999</v>
      </c>
      <c r="F48" s="143">
        <f t="shared" si="2"/>
        <v>133046.51999999999</v>
      </c>
      <c r="G48" s="151">
        <v>0</v>
      </c>
      <c r="H48" s="144">
        <f>F48-G48-I48-J48-K48-L48</f>
        <v>133046.51999999999</v>
      </c>
      <c r="I48" s="151">
        <v>0</v>
      </c>
      <c r="J48" s="151"/>
      <c r="K48" s="151"/>
      <c r="L48" s="151"/>
      <c r="M48" s="151"/>
      <c r="N48" s="168"/>
      <c r="O48" s="183"/>
    </row>
    <row r="49" spans="1:15" ht="13.5" thickBot="1">
      <c r="A49" s="54">
        <v>801</v>
      </c>
      <c r="B49" s="55"/>
      <c r="C49" s="55" t="s">
        <v>71</v>
      </c>
      <c r="D49" s="146">
        <f>SUM(D50:D59)</f>
        <v>20125088</v>
      </c>
      <c r="E49" s="146">
        <f>SUM(E50:E59)</f>
        <v>7846098.0499999998</v>
      </c>
      <c r="F49" s="146">
        <f>SUM(F50:F59)</f>
        <v>6051512.6100000003</v>
      </c>
      <c r="G49" s="146">
        <f t="shared" ref="G49:M49" si="18">SUM(G50:G59)</f>
        <v>4216488.5299999993</v>
      </c>
      <c r="H49" s="146">
        <f t="shared" si="18"/>
        <v>1003258.1100000002</v>
      </c>
      <c r="I49" s="146">
        <f t="shared" si="18"/>
        <v>589081.96</v>
      </c>
      <c r="J49" s="146">
        <f t="shared" si="18"/>
        <v>225428.89</v>
      </c>
      <c r="K49" s="146">
        <f t="shared" si="18"/>
        <v>17255.12</v>
      </c>
      <c r="L49" s="146">
        <f t="shared" si="18"/>
        <v>0</v>
      </c>
      <c r="M49" s="146">
        <f t="shared" si="18"/>
        <v>1794585.44</v>
      </c>
      <c r="N49" s="169">
        <f>SUM(N50:N59)</f>
        <v>1794585.44</v>
      </c>
      <c r="O49" s="184">
        <f>SUM(O50:O59)</f>
        <v>1688662.94</v>
      </c>
    </row>
    <row r="50" spans="1:15">
      <c r="A50" s="57"/>
      <c r="B50" s="44">
        <v>80101</v>
      </c>
      <c r="C50" s="44" t="s">
        <v>72</v>
      </c>
      <c r="D50" s="143">
        <v>6545880</v>
      </c>
      <c r="E50" s="143">
        <v>2812925.35</v>
      </c>
      <c r="F50" s="143">
        <f t="shared" si="2"/>
        <v>2719686.85</v>
      </c>
      <c r="G50" s="143">
        <v>2153942.71</v>
      </c>
      <c r="H50" s="144">
        <f t="shared" ref="H50:H59" si="19">F50-G50-I50-J50-K50-L50</f>
        <v>443761.95000000013</v>
      </c>
      <c r="I50" s="143">
        <v>0</v>
      </c>
      <c r="J50" s="143">
        <v>121982.19</v>
      </c>
      <c r="K50" s="143">
        <v>0</v>
      </c>
      <c r="L50" s="143">
        <v>0</v>
      </c>
      <c r="M50" s="143">
        <v>93238.5</v>
      </c>
      <c r="N50" s="143">
        <f>M50</f>
        <v>93238.5</v>
      </c>
      <c r="O50" s="181">
        <v>0</v>
      </c>
    </row>
    <row r="51" spans="1:15" ht="22.5">
      <c r="A51" s="57"/>
      <c r="B51" s="49">
        <v>80103</v>
      </c>
      <c r="C51" s="47" t="s">
        <v>73</v>
      </c>
      <c r="D51" s="144">
        <v>430270</v>
      </c>
      <c r="E51" s="143">
        <v>205771.02</v>
      </c>
      <c r="F51" s="143">
        <f t="shared" si="2"/>
        <v>205771.02</v>
      </c>
      <c r="G51" s="143">
        <v>181763.38</v>
      </c>
      <c r="H51" s="144">
        <f t="shared" si="19"/>
        <v>11599.999999999985</v>
      </c>
      <c r="I51" s="143">
        <v>0</v>
      </c>
      <c r="J51" s="143">
        <v>12407.64</v>
      </c>
      <c r="K51" s="143">
        <v>0</v>
      </c>
      <c r="L51" s="143">
        <v>0</v>
      </c>
      <c r="M51" s="143">
        <v>0</v>
      </c>
      <c r="N51" s="159">
        <v>0</v>
      </c>
      <c r="O51" s="182">
        <v>0</v>
      </c>
    </row>
    <row r="52" spans="1:15">
      <c r="A52" s="57"/>
      <c r="B52" s="49">
        <v>80104</v>
      </c>
      <c r="C52" s="49" t="s">
        <v>74</v>
      </c>
      <c r="D52" s="144">
        <v>2796600</v>
      </c>
      <c r="E52" s="143">
        <v>987019.37</v>
      </c>
      <c r="F52" s="143">
        <f t="shared" si="2"/>
        <v>987019.37</v>
      </c>
      <c r="G52" s="143">
        <v>326226.65000000002</v>
      </c>
      <c r="H52" s="144">
        <f t="shared" si="19"/>
        <v>54862.290000000008</v>
      </c>
      <c r="I52" s="143">
        <v>589081.96</v>
      </c>
      <c r="J52" s="144">
        <v>16848.47</v>
      </c>
      <c r="K52" s="144">
        <v>0</v>
      </c>
      <c r="L52" s="143">
        <v>0</v>
      </c>
      <c r="M52" s="162">
        <v>0</v>
      </c>
      <c r="N52" s="170">
        <v>0</v>
      </c>
      <c r="O52" s="182">
        <v>0</v>
      </c>
    </row>
    <row r="53" spans="1:15">
      <c r="A53" s="57"/>
      <c r="B53" s="49">
        <v>80106</v>
      </c>
      <c r="C53" s="49" t="s">
        <v>166</v>
      </c>
      <c r="D53" s="144">
        <v>260200</v>
      </c>
      <c r="E53" s="143">
        <v>0</v>
      </c>
      <c r="F53" s="143">
        <f t="shared" si="2"/>
        <v>0</v>
      </c>
      <c r="G53" s="143">
        <v>0</v>
      </c>
      <c r="H53" s="144">
        <f t="shared" si="19"/>
        <v>0</v>
      </c>
      <c r="I53" s="143"/>
      <c r="J53" s="143"/>
      <c r="K53" s="143"/>
      <c r="L53" s="143"/>
      <c r="M53" s="163"/>
      <c r="N53" s="171"/>
      <c r="O53" s="181"/>
    </row>
    <row r="54" spans="1:15">
      <c r="A54" s="57"/>
      <c r="B54" s="49">
        <v>80110</v>
      </c>
      <c r="C54" s="49" t="s">
        <v>75</v>
      </c>
      <c r="D54" s="144">
        <v>8652088</v>
      </c>
      <c r="E54" s="143">
        <v>3142513.69</v>
      </c>
      <c r="F54" s="143">
        <f t="shared" si="2"/>
        <v>1453850.75</v>
      </c>
      <c r="G54" s="143">
        <v>1206208.6100000001</v>
      </c>
      <c r="H54" s="144">
        <f t="shared" si="19"/>
        <v>159968.80999999988</v>
      </c>
      <c r="I54" s="143">
        <v>0</v>
      </c>
      <c r="J54" s="143">
        <v>70418.210000000006</v>
      </c>
      <c r="K54" s="143">
        <v>17255.12</v>
      </c>
      <c r="L54" s="143">
        <v>0</v>
      </c>
      <c r="M54" s="143">
        <v>1688662.94</v>
      </c>
      <c r="N54" s="143">
        <f>M54</f>
        <v>1688662.94</v>
      </c>
      <c r="O54" s="185">
        <v>1688662.94</v>
      </c>
    </row>
    <row r="55" spans="1:15">
      <c r="A55" s="57"/>
      <c r="B55" s="49">
        <v>80113</v>
      </c>
      <c r="C55" s="49" t="s">
        <v>76</v>
      </c>
      <c r="D55" s="144">
        <v>624740</v>
      </c>
      <c r="E55" s="143">
        <v>300437.37</v>
      </c>
      <c r="F55" s="143">
        <f t="shared" si="2"/>
        <v>300437.37</v>
      </c>
      <c r="G55" s="143">
        <v>46864.3</v>
      </c>
      <c r="H55" s="144">
        <f t="shared" si="19"/>
        <v>253283.07</v>
      </c>
      <c r="I55" s="143">
        <v>0</v>
      </c>
      <c r="J55" s="143">
        <v>290</v>
      </c>
      <c r="K55" s="143">
        <v>0</v>
      </c>
      <c r="L55" s="143">
        <v>0</v>
      </c>
      <c r="M55" s="143">
        <v>0</v>
      </c>
      <c r="N55" s="159">
        <v>0</v>
      </c>
      <c r="O55" s="182">
        <v>0</v>
      </c>
    </row>
    <row r="56" spans="1:15" ht="22.5">
      <c r="A56" s="57"/>
      <c r="B56" s="49">
        <v>80114</v>
      </c>
      <c r="C56" s="47" t="s">
        <v>77</v>
      </c>
      <c r="D56" s="144">
        <v>347870</v>
      </c>
      <c r="E56" s="143">
        <v>176921.7</v>
      </c>
      <c r="F56" s="143">
        <f t="shared" si="2"/>
        <v>164237.70000000001</v>
      </c>
      <c r="G56" s="143">
        <v>122544.65</v>
      </c>
      <c r="H56" s="144">
        <f t="shared" si="19"/>
        <v>41693.050000000017</v>
      </c>
      <c r="I56" s="143">
        <v>0</v>
      </c>
      <c r="J56" s="144">
        <v>0</v>
      </c>
      <c r="K56" s="144">
        <v>0</v>
      </c>
      <c r="L56" s="143">
        <v>0</v>
      </c>
      <c r="M56" s="144">
        <v>12684</v>
      </c>
      <c r="N56" s="144">
        <v>12684</v>
      </c>
      <c r="O56" s="182">
        <v>0</v>
      </c>
    </row>
    <row r="57" spans="1:15">
      <c r="A57" s="57"/>
      <c r="B57" s="70">
        <v>80146</v>
      </c>
      <c r="C57" s="49" t="s">
        <v>78</v>
      </c>
      <c r="D57" s="144">
        <v>50430</v>
      </c>
      <c r="E57" s="143">
        <v>12087.78</v>
      </c>
      <c r="F57" s="143">
        <f t="shared" si="2"/>
        <v>12087.78</v>
      </c>
      <c r="G57" s="143">
        <v>0</v>
      </c>
      <c r="H57" s="144">
        <f t="shared" si="19"/>
        <v>12087.78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59">
        <v>0</v>
      </c>
      <c r="O57" s="182">
        <v>0</v>
      </c>
    </row>
    <row r="58" spans="1:15">
      <c r="A58" s="57"/>
      <c r="B58" s="70">
        <v>80148</v>
      </c>
      <c r="C58" s="49" t="s">
        <v>79</v>
      </c>
      <c r="D58" s="144">
        <v>278380</v>
      </c>
      <c r="E58" s="143">
        <v>130535.93</v>
      </c>
      <c r="F58" s="143">
        <f t="shared" si="2"/>
        <v>130535.93</v>
      </c>
      <c r="G58" s="143">
        <v>101052.39</v>
      </c>
      <c r="H58" s="144">
        <f t="shared" si="19"/>
        <v>26001.159999999993</v>
      </c>
      <c r="I58" s="143">
        <v>0</v>
      </c>
      <c r="J58" s="143">
        <v>3482.38</v>
      </c>
      <c r="K58" s="143">
        <v>0</v>
      </c>
      <c r="L58" s="143">
        <v>0</v>
      </c>
      <c r="M58" s="143">
        <v>0</v>
      </c>
      <c r="N58" s="143">
        <f>M58</f>
        <v>0</v>
      </c>
      <c r="O58" s="182">
        <v>0</v>
      </c>
    </row>
    <row r="59" spans="1:15">
      <c r="A59" s="60"/>
      <c r="B59" s="49">
        <v>80195</v>
      </c>
      <c r="C59" s="49" t="s">
        <v>44</v>
      </c>
      <c r="D59" s="144">
        <v>138630</v>
      </c>
      <c r="E59" s="143">
        <v>77885.84</v>
      </c>
      <c r="F59" s="143">
        <f t="shared" si="2"/>
        <v>77885.84</v>
      </c>
      <c r="G59" s="143">
        <v>77885.84</v>
      </c>
      <c r="H59" s="144">
        <f t="shared" si="19"/>
        <v>0</v>
      </c>
      <c r="I59" s="143">
        <v>0</v>
      </c>
      <c r="J59" s="143">
        <v>0</v>
      </c>
      <c r="K59" s="143">
        <v>0</v>
      </c>
      <c r="L59" s="143">
        <v>0</v>
      </c>
      <c r="M59" s="143">
        <v>0</v>
      </c>
      <c r="N59" s="159">
        <v>0</v>
      </c>
      <c r="O59" s="182">
        <v>0</v>
      </c>
    </row>
    <row r="60" spans="1:15" ht="13.5" thickBot="1">
      <c r="A60" s="54">
        <v>851</v>
      </c>
      <c r="B60" s="55"/>
      <c r="C60" s="55" t="s">
        <v>80</v>
      </c>
      <c r="D60" s="146">
        <f t="shared" ref="D60:M60" si="20">SUM(D61:D64)</f>
        <v>976048</v>
      </c>
      <c r="E60" s="146">
        <f t="shared" si="20"/>
        <v>406034.72000000003</v>
      </c>
      <c r="F60" s="146">
        <f t="shared" si="20"/>
        <v>406034.72000000003</v>
      </c>
      <c r="G60" s="146">
        <f t="shared" si="20"/>
        <v>91091.29</v>
      </c>
      <c r="H60" s="146">
        <f t="shared" si="20"/>
        <v>194543.43000000005</v>
      </c>
      <c r="I60" s="146">
        <f t="shared" si="20"/>
        <v>120400</v>
      </c>
      <c r="J60" s="146">
        <f t="shared" si="20"/>
        <v>0</v>
      </c>
      <c r="K60" s="146">
        <f t="shared" si="20"/>
        <v>0</v>
      </c>
      <c r="L60" s="146">
        <f t="shared" si="20"/>
        <v>0</v>
      </c>
      <c r="M60" s="146">
        <f t="shared" si="20"/>
        <v>0</v>
      </c>
      <c r="N60" s="150">
        <f>N61+N63</f>
        <v>0</v>
      </c>
      <c r="O60" s="150">
        <f>O61+O63</f>
        <v>0</v>
      </c>
    </row>
    <row r="61" spans="1:15">
      <c r="A61" s="58"/>
      <c r="B61" s="53">
        <v>85121</v>
      </c>
      <c r="C61" s="53" t="s">
        <v>81</v>
      </c>
      <c r="D61" s="145">
        <v>111800</v>
      </c>
      <c r="E61" s="143">
        <v>68734.94</v>
      </c>
      <c r="F61" s="143">
        <f t="shared" si="2"/>
        <v>68734.94</v>
      </c>
      <c r="G61" s="143">
        <v>0</v>
      </c>
      <c r="H61" s="144">
        <f>F61-G61-I61-J61-K61-L61</f>
        <v>68734.94</v>
      </c>
      <c r="I61" s="143">
        <v>0</v>
      </c>
      <c r="J61" s="145">
        <v>0</v>
      </c>
      <c r="K61" s="145">
        <v>0</v>
      </c>
      <c r="L61" s="143">
        <v>0</v>
      </c>
      <c r="M61" s="145">
        <v>0</v>
      </c>
      <c r="N61" s="158">
        <v>0</v>
      </c>
      <c r="O61" s="181">
        <v>0</v>
      </c>
    </row>
    <row r="62" spans="1:15">
      <c r="A62" s="57"/>
      <c r="B62" s="49">
        <v>85153</v>
      </c>
      <c r="C62" s="49" t="s">
        <v>82</v>
      </c>
      <c r="D62" s="144">
        <v>13800</v>
      </c>
      <c r="E62" s="143">
        <v>2640</v>
      </c>
      <c r="F62" s="143">
        <f t="shared" si="2"/>
        <v>2640</v>
      </c>
      <c r="G62" s="143">
        <v>0</v>
      </c>
      <c r="H62" s="144">
        <f>F62-G62-I62-J62-K62-L62</f>
        <v>2640</v>
      </c>
      <c r="I62" s="143">
        <v>0</v>
      </c>
      <c r="J62" s="143">
        <v>0</v>
      </c>
      <c r="K62" s="143">
        <v>0</v>
      </c>
      <c r="L62" s="143">
        <v>0</v>
      </c>
      <c r="M62" s="143">
        <v>0</v>
      </c>
      <c r="N62" s="159">
        <v>0</v>
      </c>
      <c r="O62" s="182">
        <v>0</v>
      </c>
    </row>
    <row r="63" spans="1:15">
      <c r="A63" s="57"/>
      <c r="B63" s="49">
        <v>85154</v>
      </c>
      <c r="C63" s="49" t="s">
        <v>83</v>
      </c>
      <c r="D63" s="144">
        <v>826448</v>
      </c>
      <c r="E63" s="143">
        <v>322259.78000000003</v>
      </c>
      <c r="F63" s="143">
        <f t="shared" si="2"/>
        <v>322259.78000000003</v>
      </c>
      <c r="G63" s="143">
        <v>91091.29</v>
      </c>
      <c r="H63" s="144">
        <f>F63-G63-I63-J63-K63-L63</f>
        <v>123168.49000000005</v>
      </c>
      <c r="I63" s="143">
        <v>108000</v>
      </c>
      <c r="J63" s="144"/>
      <c r="K63" s="143">
        <v>0</v>
      </c>
      <c r="L63" s="143">
        <v>0</v>
      </c>
      <c r="M63" s="143">
        <v>0</v>
      </c>
      <c r="N63" s="159">
        <v>0</v>
      </c>
      <c r="O63" s="182">
        <v>0</v>
      </c>
    </row>
    <row r="64" spans="1:15">
      <c r="A64" s="60"/>
      <c r="B64" s="49">
        <v>85195</v>
      </c>
      <c r="C64" s="49" t="s">
        <v>44</v>
      </c>
      <c r="D64" s="144">
        <v>24000</v>
      </c>
      <c r="E64" s="143">
        <v>12400</v>
      </c>
      <c r="F64" s="143">
        <f t="shared" si="2"/>
        <v>12400</v>
      </c>
      <c r="G64" s="143"/>
      <c r="H64" s="144">
        <f>F64-G64-I64-J64-K64-L64</f>
        <v>0</v>
      </c>
      <c r="I64" s="143">
        <v>12400</v>
      </c>
      <c r="J64" s="144"/>
      <c r="K64" s="143">
        <v>0</v>
      </c>
      <c r="L64" s="143">
        <v>0</v>
      </c>
      <c r="M64" s="143">
        <v>0</v>
      </c>
      <c r="N64" s="159">
        <v>0</v>
      </c>
      <c r="O64" s="182">
        <v>0</v>
      </c>
    </row>
    <row r="65" spans="1:15" ht="13.5" thickBot="1">
      <c r="A65" s="54">
        <v>852</v>
      </c>
      <c r="B65" s="55"/>
      <c r="C65" s="55" t="s">
        <v>84</v>
      </c>
      <c r="D65" s="146">
        <f>SUM(D66:D74)</f>
        <v>4403483</v>
      </c>
      <c r="E65" s="146">
        <f t="shared" ref="E65:O65" si="21">SUM(E66:E74)</f>
        <v>2090496</v>
      </c>
      <c r="F65" s="146">
        <f t="shared" si="21"/>
        <v>2090496</v>
      </c>
      <c r="G65" s="146">
        <f t="shared" si="21"/>
        <v>362686.48</v>
      </c>
      <c r="H65" s="146">
        <f t="shared" si="21"/>
        <v>159755.81999999992</v>
      </c>
      <c r="I65" s="146">
        <f t="shared" si="21"/>
        <v>0</v>
      </c>
      <c r="J65" s="146">
        <f t="shared" si="21"/>
        <v>1568053.7</v>
      </c>
      <c r="K65" s="146">
        <f t="shared" si="21"/>
        <v>0</v>
      </c>
      <c r="L65" s="146">
        <f t="shared" si="21"/>
        <v>0</v>
      </c>
      <c r="M65" s="146">
        <f t="shared" si="21"/>
        <v>0</v>
      </c>
      <c r="N65" s="146">
        <f t="shared" si="21"/>
        <v>0</v>
      </c>
      <c r="O65" s="146">
        <f t="shared" si="21"/>
        <v>0</v>
      </c>
    </row>
    <row r="66" spans="1:15">
      <c r="A66" s="56"/>
      <c r="B66" s="129">
        <v>85204</v>
      </c>
      <c r="C66" s="129" t="s">
        <v>147</v>
      </c>
      <c r="D66" s="152">
        <v>58393</v>
      </c>
      <c r="E66" s="192">
        <v>0</v>
      </c>
      <c r="F66" s="143">
        <f t="shared" si="2"/>
        <v>0</v>
      </c>
      <c r="G66" s="152">
        <v>0</v>
      </c>
      <c r="H66" s="143">
        <f t="shared" ref="H66:H74" si="22">F66-G66-I66-J66-K66-L66</f>
        <v>0</v>
      </c>
      <c r="I66" s="152">
        <v>0</v>
      </c>
      <c r="J66" s="152">
        <v>0</v>
      </c>
      <c r="K66" s="152">
        <v>0</v>
      </c>
      <c r="L66" s="152">
        <v>0</v>
      </c>
      <c r="M66" s="152">
        <v>0</v>
      </c>
      <c r="N66" s="172">
        <v>0</v>
      </c>
      <c r="O66" s="186">
        <v>0</v>
      </c>
    </row>
    <row r="67" spans="1:15" ht="45">
      <c r="A67" s="56"/>
      <c r="B67" s="44">
        <v>85212</v>
      </c>
      <c r="C67" s="59" t="s">
        <v>128</v>
      </c>
      <c r="D67" s="143">
        <v>2190084</v>
      </c>
      <c r="E67" s="143">
        <v>1102804.1499999999</v>
      </c>
      <c r="F67" s="143">
        <f t="shared" si="2"/>
        <v>1102804.1499999999</v>
      </c>
      <c r="G67" s="143">
        <v>56030.43</v>
      </c>
      <c r="H67" s="143">
        <f t="shared" si="22"/>
        <v>16451.219999999856</v>
      </c>
      <c r="I67" s="143">
        <v>0</v>
      </c>
      <c r="J67" s="143">
        <v>1030322.5</v>
      </c>
      <c r="K67" s="143">
        <v>0</v>
      </c>
      <c r="L67" s="143">
        <v>0</v>
      </c>
      <c r="M67" s="143">
        <v>0</v>
      </c>
      <c r="N67" s="159">
        <v>0</v>
      </c>
      <c r="O67" s="187">
        <v>0</v>
      </c>
    </row>
    <row r="68" spans="1:15" ht="60" customHeight="1">
      <c r="A68" s="56"/>
      <c r="B68" s="49">
        <v>85213</v>
      </c>
      <c r="C68" s="47" t="s">
        <v>129</v>
      </c>
      <c r="D68" s="144">
        <v>54700</v>
      </c>
      <c r="E68" s="143">
        <v>19259.009999999998</v>
      </c>
      <c r="F68" s="143">
        <f t="shared" si="2"/>
        <v>19259.009999999998</v>
      </c>
      <c r="G68" s="143">
        <v>0</v>
      </c>
      <c r="H68" s="144">
        <f t="shared" si="22"/>
        <v>19259.009999999998</v>
      </c>
      <c r="I68" s="143">
        <v>0</v>
      </c>
      <c r="J68" s="143">
        <v>0</v>
      </c>
      <c r="K68" s="143">
        <v>0</v>
      </c>
      <c r="L68" s="143">
        <v>0</v>
      </c>
      <c r="M68" s="143">
        <v>0</v>
      </c>
      <c r="N68" s="159">
        <v>0</v>
      </c>
      <c r="O68" s="188">
        <v>0</v>
      </c>
    </row>
    <row r="69" spans="1:15" ht="22.5">
      <c r="A69" s="56"/>
      <c r="B69" s="49">
        <v>85214</v>
      </c>
      <c r="C69" s="47" t="s">
        <v>85</v>
      </c>
      <c r="D69" s="144">
        <v>240505</v>
      </c>
      <c r="E69" s="143">
        <v>121733.42</v>
      </c>
      <c r="F69" s="143">
        <f t="shared" si="2"/>
        <v>121733.42</v>
      </c>
      <c r="G69" s="143">
        <v>0</v>
      </c>
      <c r="H69" s="144">
        <f t="shared" si="22"/>
        <v>0</v>
      </c>
      <c r="I69" s="143">
        <v>0</v>
      </c>
      <c r="J69" s="143">
        <v>121733.42</v>
      </c>
      <c r="K69" s="143"/>
      <c r="L69" s="143">
        <v>0</v>
      </c>
      <c r="M69" s="143">
        <v>0</v>
      </c>
      <c r="N69" s="159">
        <v>0</v>
      </c>
      <c r="O69" s="182">
        <v>0</v>
      </c>
    </row>
    <row r="70" spans="1:15">
      <c r="A70" s="57"/>
      <c r="B70" s="49">
        <v>85215</v>
      </c>
      <c r="C70" s="49" t="s">
        <v>86</v>
      </c>
      <c r="D70" s="144">
        <v>261000</v>
      </c>
      <c r="E70" s="143">
        <v>133185.01</v>
      </c>
      <c r="F70" s="143">
        <f t="shared" si="2"/>
        <v>133185.01</v>
      </c>
      <c r="G70" s="143">
        <v>0</v>
      </c>
      <c r="H70" s="144">
        <f t="shared" si="22"/>
        <v>0</v>
      </c>
      <c r="I70" s="143"/>
      <c r="J70" s="143">
        <v>133185.01</v>
      </c>
      <c r="K70" s="143">
        <v>0</v>
      </c>
      <c r="L70" s="143">
        <v>0</v>
      </c>
      <c r="M70" s="143">
        <v>0</v>
      </c>
      <c r="N70" s="159">
        <v>0</v>
      </c>
      <c r="O70" s="182">
        <v>0</v>
      </c>
    </row>
    <row r="71" spans="1:15">
      <c r="A71" s="57"/>
      <c r="B71" s="49">
        <v>85216</v>
      </c>
      <c r="C71" s="49" t="s">
        <v>87</v>
      </c>
      <c r="D71" s="144">
        <v>338380</v>
      </c>
      <c r="E71" s="143">
        <v>148997.68</v>
      </c>
      <c r="F71" s="143">
        <f t="shared" si="2"/>
        <v>148997.68</v>
      </c>
      <c r="G71" s="143">
        <v>0</v>
      </c>
      <c r="H71" s="144">
        <f t="shared" si="22"/>
        <v>0</v>
      </c>
      <c r="I71" s="143"/>
      <c r="J71" s="143">
        <v>148997.68</v>
      </c>
      <c r="K71" s="143">
        <v>0</v>
      </c>
      <c r="L71" s="143">
        <v>0</v>
      </c>
      <c r="M71" s="143">
        <v>0</v>
      </c>
      <c r="N71" s="159">
        <v>0</v>
      </c>
      <c r="O71" s="182">
        <v>0</v>
      </c>
    </row>
    <row r="72" spans="1:15">
      <c r="A72" s="57"/>
      <c r="B72" s="49">
        <v>85219</v>
      </c>
      <c r="C72" s="49" t="s">
        <v>88</v>
      </c>
      <c r="D72" s="144">
        <v>646881</v>
      </c>
      <c r="E72" s="143">
        <v>288610.40000000002</v>
      </c>
      <c r="F72" s="143">
        <f t="shared" si="2"/>
        <v>288610.40000000002</v>
      </c>
      <c r="G72" s="143">
        <v>252648.46</v>
      </c>
      <c r="H72" s="144">
        <f t="shared" si="22"/>
        <v>35461.940000000031</v>
      </c>
      <c r="I72" s="143">
        <v>0</v>
      </c>
      <c r="J72" s="144">
        <v>500</v>
      </c>
      <c r="K72" s="144">
        <v>0</v>
      </c>
      <c r="L72" s="144">
        <v>0</v>
      </c>
      <c r="M72" s="162">
        <v>0</v>
      </c>
      <c r="N72" s="143">
        <f>M72</f>
        <v>0</v>
      </c>
      <c r="O72" s="182">
        <v>0</v>
      </c>
    </row>
    <row r="73" spans="1:15" ht="22.5">
      <c r="A73" s="57"/>
      <c r="B73" s="49">
        <v>85228</v>
      </c>
      <c r="C73" s="47" t="s">
        <v>89</v>
      </c>
      <c r="D73" s="144">
        <v>364748</v>
      </c>
      <c r="E73" s="143">
        <v>118988.83</v>
      </c>
      <c r="F73" s="143">
        <f t="shared" si="2"/>
        <v>118988.83</v>
      </c>
      <c r="G73" s="143">
        <v>33009.919999999998</v>
      </c>
      <c r="H73" s="144">
        <f t="shared" si="22"/>
        <v>85978.91</v>
      </c>
      <c r="I73" s="143">
        <v>0</v>
      </c>
      <c r="J73" s="143">
        <v>0</v>
      </c>
      <c r="K73" s="143">
        <v>0</v>
      </c>
      <c r="L73" s="143">
        <v>0</v>
      </c>
      <c r="M73" s="143">
        <v>0</v>
      </c>
      <c r="N73" s="159">
        <v>0</v>
      </c>
      <c r="O73" s="182">
        <v>0</v>
      </c>
    </row>
    <row r="74" spans="1:15">
      <c r="A74" s="60"/>
      <c r="B74" s="49">
        <v>85295</v>
      </c>
      <c r="C74" s="49" t="s">
        <v>44</v>
      </c>
      <c r="D74" s="144">
        <v>248792</v>
      </c>
      <c r="E74" s="143">
        <v>156917.5</v>
      </c>
      <c r="F74" s="143">
        <f t="shared" ref="F74" si="23">E74-M74</f>
        <v>156917.5</v>
      </c>
      <c r="G74" s="143">
        <v>20997.67</v>
      </c>
      <c r="H74" s="144">
        <f t="shared" si="22"/>
        <v>2604.7400000000198</v>
      </c>
      <c r="I74" s="143">
        <v>0</v>
      </c>
      <c r="J74" s="143">
        <v>133315.09</v>
      </c>
      <c r="K74" s="143">
        <v>0</v>
      </c>
      <c r="L74" s="143">
        <v>0</v>
      </c>
      <c r="M74" s="143">
        <v>0</v>
      </c>
      <c r="N74" s="159">
        <v>0</v>
      </c>
      <c r="O74" s="182">
        <v>0</v>
      </c>
    </row>
    <row r="75" spans="1:15" ht="23.25" thickBot="1">
      <c r="A75" s="66">
        <v>853</v>
      </c>
      <c r="B75" s="55"/>
      <c r="C75" s="68" t="s">
        <v>90</v>
      </c>
      <c r="D75" s="146">
        <f t="shared" ref="D75:N75" si="24">D76</f>
        <v>905461</v>
      </c>
      <c r="E75" s="146">
        <f t="shared" si="24"/>
        <v>320605.09999999998</v>
      </c>
      <c r="F75" s="146">
        <f t="shared" si="24"/>
        <v>320605.09999999998</v>
      </c>
      <c r="G75" s="146">
        <f t="shared" si="24"/>
        <v>87125.33</v>
      </c>
      <c r="H75" s="146">
        <f t="shared" si="24"/>
        <v>10628.77999999997</v>
      </c>
      <c r="I75" s="146">
        <f t="shared" si="24"/>
        <v>0</v>
      </c>
      <c r="J75" s="146">
        <f t="shared" si="24"/>
        <v>1170</v>
      </c>
      <c r="K75" s="146">
        <f t="shared" si="24"/>
        <v>221680.99</v>
      </c>
      <c r="L75" s="146">
        <f t="shared" si="24"/>
        <v>0</v>
      </c>
      <c r="M75" s="146">
        <f t="shared" si="24"/>
        <v>0</v>
      </c>
      <c r="N75" s="150">
        <f t="shared" si="24"/>
        <v>0</v>
      </c>
      <c r="O75" s="189">
        <v>0</v>
      </c>
    </row>
    <row r="76" spans="1:15">
      <c r="A76" s="57"/>
      <c r="B76" s="71">
        <v>85395</v>
      </c>
      <c r="C76" s="71" t="s">
        <v>44</v>
      </c>
      <c r="D76" s="151">
        <v>905461</v>
      </c>
      <c r="E76" s="151">
        <v>320605.09999999998</v>
      </c>
      <c r="F76" s="143">
        <f t="shared" ref="F76" si="25">E76-M76</f>
        <v>320605.09999999998</v>
      </c>
      <c r="G76" s="143">
        <v>87125.33</v>
      </c>
      <c r="H76" s="144">
        <f>F76-G76-I76-J76-K76-L76</f>
        <v>10628.77999999997</v>
      </c>
      <c r="I76" s="143"/>
      <c r="J76" s="143">
        <v>1170</v>
      </c>
      <c r="K76" s="143">
        <v>221680.99</v>
      </c>
      <c r="L76" s="143"/>
      <c r="M76" s="143">
        <v>0</v>
      </c>
      <c r="N76" s="159">
        <v>0</v>
      </c>
      <c r="O76" s="181">
        <v>0</v>
      </c>
    </row>
    <row r="77" spans="1:15" ht="13.5" thickBot="1">
      <c r="A77" s="54">
        <v>854</v>
      </c>
      <c r="B77" s="55"/>
      <c r="C77" s="55" t="s">
        <v>91</v>
      </c>
      <c r="D77" s="146">
        <f t="shared" ref="D77:L77" si="26">SUM(D78:D78)</f>
        <v>96001</v>
      </c>
      <c r="E77" s="146">
        <f t="shared" si="26"/>
        <v>57655.12</v>
      </c>
      <c r="F77" s="146">
        <f t="shared" si="26"/>
        <v>57655.12</v>
      </c>
      <c r="G77" s="146">
        <f t="shared" si="26"/>
        <v>0</v>
      </c>
      <c r="H77" s="146">
        <f t="shared" si="26"/>
        <v>0</v>
      </c>
      <c r="I77" s="146">
        <f t="shared" si="26"/>
        <v>0</v>
      </c>
      <c r="J77" s="146">
        <f t="shared" si="26"/>
        <v>57655.12</v>
      </c>
      <c r="K77" s="146">
        <f t="shared" si="26"/>
        <v>0</v>
      </c>
      <c r="L77" s="146">
        <f t="shared" si="26"/>
        <v>0</v>
      </c>
      <c r="M77" s="164">
        <v>0</v>
      </c>
      <c r="N77" s="150">
        <f>SUM(N78:N78)</f>
        <v>0</v>
      </c>
      <c r="O77" s="189">
        <v>0</v>
      </c>
    </row>
    <row r="78" spans="1:15">
      <c r="A78" s="57"/>
      <c r="B78" s="49">
        <v>85415</v>
      </c>
      <c r="C78" s="49" t="s">
        <v>92</v>
      </c>
      <c r="D78" s="144">
        <v>96001</v>
      </c>
      <c r="E78" s="143">
        <v>57655.12</v>
      </c>
      <c r="F78" s="143">
        <f t="shared" ref="F78" si="27">E78-M78</f>
        <v>57655.12</v>
      </c>
      <c r="G78" s="143">
        <v>0</v>
      </c>
      <c r="H78" s="144">
        <f>F78-G78-I78-J78-K78-L78</f>
        <v>0</v>
      </c>
      <c r="I78" s="143">
        <v>0</v>
      </c>
      <c r="J78" s="144">
        <v>57655.12</v>
      </c>
      <c r="K78" s="144">
        <v>0</v>
      </c>
      <c r="L78" s="143">
        <v>0</v>
      </c>
      <c r="M78" s="144">
        <v>0</v>
      </c>
      <c r="N78" s="159">
        <v>0</v>
      </c>
      <c r="O78" s="181">
        <v>0</v>
      </c>
    </row>
    <row r="79" spans="1:15" ht="23.25" thickBot="1">
      <c r="A79" s="66">
        <v>900</v>
      </c>
      <c r="B79" s="55"/>
      <c r="C79" s="68" t="s">
        <v>93</v>
      </c>
      <c r="D79" s="146">
        <f t="shared" ref="D79:M79" si="28">SUM(D80:D86)</f>
        <v>3927727</v>
      </c>
      <c r="E79" s="146">
        <f t="shared" si="28"/>
        <v>795840.87</v>
      </c>
      <c r="F79" s="146">
        <f t="shared" si="28"/>
        <v>787097.1</v>
      </c>
      <c r="G79" s="146">
        <f t="shared" si="28"/>
        <v>0</v>
      </c>
      <c r="H79" s="146">
        <f t="shared" si="28"/>
        <v>727597.1</v>
      </c>
      <c r="I79" s="146">
        <f t="shared" si="28"/>
        <v>59500</v>
      </c>
      <c r="J79" s="146">
        <f t="shared" si="28"/>
        <v>0</v>
      </c>
      <c r="K79" s="146">
        <f t="shared" si="28"/>
        <v>0</v>
      </c>
      <c r="L79" s="146">
        <f t="shared" si="28"/>
        <v>0</v>
      </c>
      <c r="M79" s="146">
        <f t="shared" si="28"/>
        <v>8743.77</v>
      </c>
      <c r="N79" s="150">
        <f>SUM( N80:N86)</f>
        <v>8743.77</v>
      </c>
      <c r="O79" s="177">
        <f>SUM( O80:O86)</f>
        <v>0</v>
      </c>
    </row>
    <row r="80" spans="1:15">
      <c r="A80" s="57"/>
      <c r="B80" s="44">
        <v>90002</v>
      </c>
      <c r="C80" s="44" t="s">
        <v>94</v>
      </c>
      <c r="D80" s="143">
        <v>623500</v>
      </c>
      <c r="E80" s="143">
        <v>171442.83</v>
      </c>
      <c r="F80" s="143">
        <f t="shared" ref="F80:F86" si="29">E80-M80</f>
        <v>171442.83</v>
      </c>
      <c r="G80" s="143">
        <v>0</v>
      </c>
      <c r="H80" s="144">
        <f t="shared" ref="H80:H86" si="30">F80-G80-I80-J80-K80-L80</f>
        <v>171442.83</v>
      </c>
      <c r="I80" s="143">
        <v>0</v>
      </c>
      <c r="J80" s="143">
        <v>0</v>
      </c>
      <c r="K80" s="143">
        <v>0</v>
      </c>
      <c r="L80" s="143">
        <v>0</v>
      </c>
      <c r="M80" s="143">
        <v>0</v>
      </c>
      <c r="N80" s="159">
        <v>0</v>
      </c>
      <c r="O80" s="182">
        <v>0</v>
      </c>
    </row>
    <row r="81" spans="1:15">
      <c r="A81" s="57"/>
      <c r="B81" s="49">
        <v>90003</v>
      </c>
      <c r="C81" s="49" t="s">
        <v>95</v>
      </c>
      <c r="D81" s="144">
        <v>138500</v>
      </c>
      <c r="E81" s="143">
        <v>43813.63</v>
      </c>
      <c r="F81" s="143">
        <f t="shared" si="29"/>
        <v>43813.63</v>
      </c>
      <c r="G81" s="143">
        <v>0</v>
      </c>
      <c r="H81" s="144">
        <f t="shared" si="30"/>
        <v>20613.629999999997</v>
      </c>
      <c r="I81" s="143">
        <v>23200</v>
      </c>
      <c r="J81" s="144">
        <v>0</v>
      </c>
      <c r="K81" s="144">
        <v>0</v>
      </c>
      <c r="L81" s="143">
        <v>0</v>
      </c>
      <c r="M81" s="144">
        <v>0</v>
      </c>
      <c r="N81" s="147">
        <v>0</v>
      </c>
      <c r="O81" s="182">
        <v>0</v>
      </c>
    </row>
    <row r="82" spans="1:15">
      <c r="A82" s="57"/>
      <c r="B82" s="49">
        <v>90004</v>
      </c>
      <c r="C82" s="47" t="s">
        <v>96</v>
      </c>
      <c r="D82" s="144">
        <v>772727</v>
      </c>
      <c r="E82" s="143">
        <v>31628.91</v>
      </c>
      <c r="F82" s="143">
        <f t="shared" si="29"/>
        <v>31628.91</v>
      </c>
      <c r="G82" s="143">
        <v>0</v>
      </c>
      <c r="H82" s="144">
        <f t="shared" si="30"/>
        <v>9628.91</v>
      </c>
      <c r="I82" s="143">
        <v>22000</v>
      </c>
      <c r="J82" s="144">
        <v>0</v>
      </c>
      <c r="K82" s="144">
        <v>0</v>
      </c>
      <c r="L82" s="143">
        <v>0</v>
      </c>
      <c r="M82" s="144">
        <v>0</v>
      </c>
      <c r="N82" s="143">
        <f t="shared" ref="N82:N86" si="31">M82</f>
        <v>0</v>
      </c>
      <c r="O82" s="182">
        <v>0</v>
      </c>
    </row>
    <row r="83" spans="1:15">
      <c r="A83" s="57"/>
      <c r="B83" s="49">
        <v>90006</v>
      </c>
      <c r="C83" s="47" t="s">
        <v>97</v>
      </c>
      <c r="D83" s="144">
        <v>67300</v>
      </c>
      <c r="E83" s="143">
        <v>42711.3</v>
      </c>
      <c r="F83" s="143">
        <f t="shared" si="29"/>
        <v>42711.3</v>
      </c>
      <c r="G83" s="143">
        <v>0</v>
      </c>
      <c r="H83" s="144">
        <f t="shared" si="30"/>
        <v>42711.3</v>
      </c>
      <c r="I83" s="144">
        <v>0</v>
      </c>
      <c r="J83" s="144">
        <v>0</v>
      </c>
      <c r="K83" s="144">
        <v>0</v>
      </c>
      <c r="L83" s="143">
        <v>0</v>
      </c>
      <c r="M83" s="144">
        <v>0</v>
      </c>
      <c r="N83" s="143">
        <f t="shared" si="31"/>
        <v>0</v>
      </c>
      <c r="O83" s="182">
        <v>0</v>
      </c>
    </row>
    <row r="84" spans="1:15">
      <c r="A84" s="57"/>
      <c r="B84" s="49">
        <v>90013</v>
      </c>
      <c r="C84" s="49" t="s">
        <v>98</v>
      </c>
      <c r="D84" s="144">
        <v>942000</v>
      </c>
      <c r="E84" s="143">
        <v>18630</v>
      </c>
      <c r="F84" s="143">
        <f t="shared" si="29"/>
        <v>18630</v>
      </c>
      <c r="G84" s="143">
        <v>0</v>
      </c>
      <c r="H84" s="144">
        <f t="shared" si="30"/>
        <v>18630</v>
      </c>
      <c r="I84" s="144">
        <v>0</v>
      </c>
      <c r="J84" s="144">
        <v>0</v>
      </c>
      <c r="K84" s="144">
        <v>0</v>
      </c>
      <c r="L84" s="143">
        <v>0</v>
      </c>
      <c r="M84" s="162">
        <v>0</v>
      </c>
      <c r="N84" s="143">
        <f t="shared" si="31"/>
        <v>0</v>
      </c>
      <c r="O84" s="182">
        <v>0</v>
      </c>
    </row>
    <row r="85" spans="1:15">
      <c r="A85" s="57"/>
      <c r="B85" s="49">
        <v>90015</v>
      </c>
      <c r="C85" s="49" t="s">
        <v>99</v>
      </c>
      <c r="D85" s="144">
        <v>1049000</v>
      </c>
      <c r="E85" s="143">
        <v>337208.31</v>
      </c>
      <c r="F85" s="143">
        <f t="shared" si="29"/>
        <v>337208.31</v>
      </c>
      <c r="G85" s="143">
        <v>0</v>
      </c>
      <c r="H85" s="144">
        <f t="shared" si="30"/>
        <v>337208.31</v>
      </c>
      <c r="I85" s="143">
        <v>0</v>
      </c>
      <c r="J85" s="144">
        <v>0</v>
      </c>
      <c r="K85" s="144">
        <v>0</v>
      </c>
      <c r="L85" s="143">
        <v>0</v>
      </c>
      <c r="M85" s="144">
        <v>0</v>
      </c>
      <c r="N85" s="143">
        <f t="shared" si="31"/>
        <v>0</v>
      </c>
      <c r="O85" s="182">
        <v>0</v>
      </c>
    </row>
    <row r="86" spans="1:15">
      <c r="A86" s="57"/>
      <c r="B86" s="72">
        <v>90095</v>
      </c>
      <c r="C86" s="72" t="s">
        <v>44</v>
      </c>
      <c r="D86" s="144">
        <v>334700</v>
      </c>
      <c r="E86" s="143">
        <v>150405.89000000001</v>
      </c>
      <c r="F86" s="143">
        <f t="shared" si="29"/>
        <v>141662.12000000002</v>
      </c>
      <c r="G86" s="143">
        <v>0</v>
      </c>
      <c r="H86" s="144">
        <f t="shared" si="30"/>
        <v>127362.12000000002</v>
      </c>
      <c r="I86" s="143">
        <v>14300</v>
      </c>
      <c r="J86" s="144">
        <v>0</v>
      </c>
      <c r="K86" s="144">
        <v>0</v>
      </c>
      <c r="L86" s="143">
        <v>0</v>
      </c>
      <c r="M86" s="144">
        <v>8743.77</v>
      </c>
      <c r="N86" s="143">
        <f t="shared" si="31"/>
        <v>8743.77</v>
      </c>
      <c r="O86" s="182">
        <v>0</v>
      </c>
    </row>
    <row r="87" spans="1:15" ht="23.25" thickBot="1">
      <c r="A87" s="66">
        <v>921</v>
      </c>
      <c r="B87" s="55"/>
      <c r="C87" s="68" t="s">
        <v>100</v>
      </c>
      <c r="D87" s="142">
        <f t="shared" ref="D87:O87" si="32">SUM(D88:D91)</f>
        <v>4445940</v>
      </c>
      <c r="E87" s="142">
        <f t="shared" si="32"/>
        <v>228899.39</v>
      </c>
      <c r="F87" s="142">
        <f t="shared" si="32"/>
        <v>225054.39</v>
      </c>
      <c r="G87" s="142">
        <f t="shared" si="32"/>
        <v>56598.34</v>
      </c>
      <c r="H87" s="142">
        <f t="shared" si="32"/>
        <v>78456.05</v>
      </c>
      <c r="I87" s="142">
        <f t="shared" si="32"/>
        <v>90000</v>
      </c>
      <c r="J87" s="142">
        <f t="shared" si="32"/>
        <v>0</v>
      </c>
      <c r="K87" s="142">
        <f t="shared" si="32"/>
        <v>0</v>
      </c>
      <c r="L87" s="142">
        <f t="shared" si="32"/>
        <v>0</v>
      </c>
      <c r="M87" s="142">
        <f t="shared" si="32"/>
        <v>3845</v>
      </c>
      <c r="N87" s="155">
        <f t="shared" si="32"/>
        <v>3845</v>
      </c>
      <c r="O87" s="179">
        <f t="shared" si="32"/>
        <v>2500</v>
      </c>
    </row>
    <row r="88" spans="1:15">
      <c r="A88" s="57"/>
      <c r="B88" s="44">
        <v>92109</v>
      </c>
      <c r="C88" s="44" t="s">
        <v>101</v>
      </c>
      <c r="D88" s="143">
        <v>4058100</v>
      </c>
      <c r="E88" s="143">
        <v>115100.78</v>
      </c>
      <c r="F88" s="143">
        <f t="shared" ref="F88:F91" si="33">E88-M88</f>
        <v>111255.78</v>
      </c>
      <c r="G88" s="143">
        <v>56598.34</v>
      </c>
      <c r="H88" s="144">
        <f>F88-G88-I88-J88-K88-L88</f>
        <v>54657.440000000002</v>
      </c>
      <c r="I88" s="143"/>
      <c r="J88" s="143">
        <v>0</v>
      </c>
      <c r="K88" s="143">
        <v>0</v>
      </c>
      <c r="L88" s="143">
        <v>0</v>
      </c>
      <c r="M88" s="163">
        <v>3845</v>
      </c>
      <c r="N88" s="143">
        <f t="shared" ref="N88:N91" si="34">M88</f>
        <v>3845</v>
      </c>
      <c r="O88" s="163">
        <v>2500</v>
      </c>
    </row>
    <row r="89" spans="1:15">
      <c r="A89" s="60"/>
      <c r="B89" s="49">
        <v>92116</v>
      </c>
      <c r="C89" s="49" t="s">
        <v>102</v>
      </c>
      <c r="D89" s="144">
        <v>180000</v>
      </c>
      <c r="E89" s="143">
        <v>90000</v>
      </c>
      <c r="F89" s="143">
        <f t="shared" si="33"/>
        <v>90000</v>
      </c>
      <c r="G89" s="143">
        <v>0</v>
      </c>
      <c r="H89" s="144">
        <f>F89-G89-I89-J89-K89-L89</f>
        <v>0</v>
      </c>
      <c r="I89" s="143">
        <v>90000</v>
      </c>
      <c r="J89" s="144">
        <v>0</v>
      </c>
      <c r="K89" s="144">
        <v>0</v>
      </c>
      <c r="L89" s="143">
        <v>0</v>
      </c>
      <c r="M89" s="162">
        <v>0</v>
      </c>
      <c r="N89" s="143">
        <f t="shared" si="34"/>
        <v>0</v>
      </c>
      <c r="O89" s="182">
        <v>0</v>
      </c>
    </row>
    <row r="90" spans="1:15">
      <c r="A90" s="61"/>
      <c r="B90" s="49">
        <v>92120</v>
      </c>
      <c r="C90" s="47" t="s">
        <v>103</v>
      </c>
      <c r="D90" s="144">
        <v>75000</v>
      </c>
      <c r="E90" s="143">
        <v>0</v>
      </c>
      <c r="F90" s="143">
        <f t="shared" si="33"/>
        <v>0</v>
      </c>
      <c r="G90" s="143">
        <v>0</v>
      </c>
      <c r="H90" s="144">
        <f>F90-G90-I90-J90-K90-L90</f>
        <v>0</v>
      </c>
      <c r="I90" s="143"/>
      <c r="J90" s="144">
        <v>0</v>
      </c>
      <c r="K90" s="144">
        <v>0</v>
      </c>
      <c r="L90" s="143">
        <v>0</v>
      </c>
      <c r="M90" s="162">
        <v>0</v>
      </c>
      <c r="N90" s="143">
        <f t="shared" si="34"/>
        <v>0</v>
      </c>
      <c r="O90" s="182">
        <v>0</v>
      </c>
    </row>
    <row r="91" spans="1:15">
      <c r="A91" s="60"/>
      <c r="B91" s="49">
        <v>92195</v>
      </c>
      <c r="C91" s="49" t="s">
        <v>44</v>
      </c>
      <c r="D91" s="144">
        <v>132840</v>
      </c>
      <c r="E91" s="143">
        <v>23798.61</v>
      </c>
      <c r="F91" s="143">
        <f t="shared" si="33"/>
        <v>23798.61</v>
      </c>
      <c r="G91" s="143">
        <v>0</v>
      </c>
      <c r="H91" s="144">
        <f>F91-G91-I91-J91-K91-L91</f>
        <v>23798.61</v>
      </c>
      <c r="I91" s="143"/>
      <c r="J91" s="144">
        <v>0</v>
      </c>
      <c r="K91" s="144">
        <v>0</v>
      </c>
      <c r="L91" s="143">
        <v>0</v>
      </c>
      <c r="M91" s="144">
        <v>0</v>
      </c>
      <c r="N91" s="143">
        <f t="shared" si="34"/>
        <v>0</v>
      </c>
      <c r="O91" s="182">
        <v>0</v>
      </c>
    </row>
    <row r="92" spans="1:15" ht="13.5" thickBot="1">
      <c r="A92" s="54">
        <v>926</v>
      </c>
      <c r="B92" s="55"/>
      <c r="C92" s="55" t="s">
        <v>155</v>
      </c>
      <c r="D92" s="146">
        <f>SUM(D93:D95)</f>
        <v>1255335</v>
      </c>
      <c r="E92" s="146">
        <f>SUM(E93:E95)</f>
        <v>919684.54</v>
      </c>
      <c r="F92" s="146">
        <f>SUM(F93:F95)</f>
        <v>296229.63</v>
      </c>
      <c r="G92" s="146">
        <f>SUM(G93:G95)</f>
        <v>23260</v>
      </c>
      <c r="H92" s="146">
        <f t="shared" ref="H92:O92" si="35">SUM(H93:H95)</f>
        <v>88769.63</v>
      </c>
      <c r="I92" s="146">
        <f t="shared" si="35"/>
        <v>180800</v>
      </c>
      <c r="J92" s="146">
        <f t="shared" si="35"/>
        <v>3400</v>
      </c>
      <c r="K92" s="146">
        <f t="shared" si="35"/>
        <v>0</v>
      </c>
      <c r="L92" s="146">
        <f t="shared" si="35"/>
        <v>0</v>
      </c>
      <c r="M92" s="146">
        <f t="shared" si="35"/>
        <v>623454.91</v>
      </c>
      <c r="N92" s="150">
        <f t="shared" si="35"/>
        <v>623454.91</v>
      </c>
      <c r="O92" s="177">
        <f t="shared" si="35"/>
        <v>499959.3</v>
      </c>
    </row>
    <row r="93" spans="1:15">
      <c r="A93" s="56"/>
      <c r="B93" s="44">
        <v>92601</v>
      </c>
      <c r="C93" s="59" t="s">
        <v>104</v>
      </c>
      <c r="D93" s="143">
        <v>878335</v>
      </c>
      <c r="E93" s="143">
        <v>733502.29</v>
      </c>
      <c r="F93" s="143">
        <f t="shared" ref="F93:F95" si="36">E93-M93</f>
        <v>110047.38</v>
      </c>
      <c r="G93" s="143">
        <v>23260</v>
      </c>
      <c r="H93" s="144">
        <f>F93-G93-I93-J93-K93-L93</f>
        <v>86787.38</v>
      </c>
      <c r="I93" s="143">
        <v>0</v>
      </c>
      <c r="J93" s="143">
        <v>0</v>
      </c>
      <c r="K93" s="143">
        <v>0</v>
      </c>
      <c r="L93" s="143">
        <v>0</v>
      </c>
      <c r="M93" s="163">
        <v>623454.91</v>
      </c>
      <c r="N93" s="143">
        <f t="shared" ref="N93:N95" si="37">M93</f>
        <v>623454.91</v>
      </c>
      <c r="O93" s="181">
        <v>499959.3</v>
      </c>
    </row>
    <row r="94" spans="1:15">
      <c r="A94" s="56"/>
      <c r="B94" s="44">
        <v>92605</v>
      </c>
      <c r="C94" s="59" t="s">
        <v>156</v>
      </c>
      <c r="D94" s="151">
        <v>344000</v>
      </c>
      <c r="E94" s="144">
        <v>180800</v>
      </c>
      <c r="F94" s="143">
        <f t="shared" si="36"/>
        <v>180800</v>
      </c>
      <c r="G94" s="143">
        <v>0</v>
      </c>
      <c r="H94" s="144">
        <f>F94-G94-I94-J94-K94-L94</f>
        <v>0</v>
      </c>
      <c r="I94" s="143">
        <v>180800</v>
      </c>
      <c r="J94" s="151">
        <v>0</v>
      </c>
      <c r="K94" s="151">
        <v>0</v>
      </c>
      <c r="L94" s="143">
        <v>0</v>
      </c>
      <c r="M94" s="165">
        <v>0</v>
      </c>
      <c r="N94" s="143">
        <f t="shared" si="37"/>
        <v>0</v>
      </c>
      <c r="O94" s="182">
        <v>0</v>
      </c>
    </row>
    <row r="95" spans="1:15" ht="13.5" thickBot="1">
      <c r="A95" s="57"/>
      <c r="B95" s="72">
        <v>92695</v>
      </c>
      <c r="C95" s="72" t="s">
        <v>44</v>
      </c>
      <c r="D95" s="153">
        <v>33000</v>
      </c>
      <c r="E95" s="151">
        <v>5382.25</v>
      </c>
      <c r="F95" s="143">
        <f t="shared" si="36"/>
        <v>5382.25</v>
      </c>
      <c r="G95" s="153">
        <v>0</v>
      </c>
      <c r="H95" s="144">
        <f>F95-G95-I95-J95-K95-L95</f>
        <v>1982.25</v>
      </c>
      <c r="I95" s="153">
        <v>0</v>
      </c>
      <c r="J95" s="153">
        <v>3400</v>
      </c>
      <c r="K95" s="153">
        <v>0</v>
      </c>
      <c r="L95" s="153">
        <v>0</v>
      </c>
      <c r="M95" s="166">
        <v>0</v>
      </c>
      <c r="N95" s="143">
        <f t="shared" si="37"/>
        <v>0</v>
      </c>
      <c r="O95" s="190">
        <v>0</v>
      </c>
    </row>
    <row r="96" spans="1:15" ht="13.5" thickBot="1">
      <c r="A96" s="73" t="s">
        <v>105</v>
      </c>
      <c r="B96" s="74" t="s">
        <v>105</v>
      </c>
      <c r="C96" s="74" t="s">
        <v>106</v>
      </c>
      <c r="D96" s="154">
        <f t="shared" ref="D96:O96" si="38">D8+D13+D15+D20+D22+D25+D29+D35+D44+D46+D49+D60+D65+D75+D77+D79+D87+D92+D38</f>
        <v>61157906.719999999</v>
      </c>
      <c r="E96" s="154">
        <f t="shared" si="38"/>
        <v>17433225.390000001</v>
      </c>
      <c r="F96" s="154">
        <f t="shared" si="38"/>
        <v>14222827.93</v>
      </c>
      <c r="G96" s="154">
        <f t="shared" si="38"/>
        <v>6261630.2799999993</v>
      </c>
      <c r="H96" s="154">
        <f t="shared" si="38"/>
        <v>3990611.5</v>
      </c>
      <c r="I96" s="154">
        <f t="shared" si="38"/>
        <v>1750420.96</v>
      </c>
      <c r="J96" s="154">
        <f t="shared" si="38"/>
        <v>1958503.81</v>
      </c>
      <c r="K96" s="154">
        <f t="shared" si="38"/>
        <v>261661.38</v>
      </c>
      <c r="L96" s="154">
        <f t="shared" si="38"/>
        <v>0</v>
      </c>
      <c r="M96" s="154">
        <f t="shared" si="38"/>
        <v>3210397.46</v>
      </c>
      <c r="N96" s="154">
        <f t="shared" si="38"/>
        <v>3210397.46</v>
      </c>
      <c r="O96" s="191">
        <f t="shared" si="38"/>
        <v>2191122.2399999998</v>
      </c>
    </row>
  </sheetData>
  <mergeCells count="18">
    <mergeCell ref="N5:N6"/>
    <mergeCell ref="J5:J6"/>
    <mergeCell ref="M1:O1"/>
    <mergeCell ref="A1:I1"/>
    <mergeCell ref="A3:A6"/>
    <mergeCell ref="B3:B6"/>
    <mergeCell ref="C3:C6"/>
    <mergeCell ref="D3:D6"/>
    <mergeCell ref="F4:F6"/>
    <mergeCell ref="G4:L4"/>
    <mergeCell ref="G5:H5"/>
    <mergeCell ref="I5:I6"/>
    <mergeCell ref="F3:O3"/>
    <mergeCell ref="K5:K6"/>
    <mergeCell ref="L5:L6"/>
    <mergeCell ref="M4:M6"/>
    <mergeCell ref="N4:O4"/>
    <mergeCell ref="E3:E6"/>
  </mergeCells>
  <printOptions horizontalCentered="1"/>
  <pageMargins left="0" right="0" top="0.6692913385826772" bottom="0.59055118110236227" header="0.27559055118110237" footer="0.51181102362204722"/>
  <pageSetup paperSize="8" scale="60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5"/>
  <sheetViews>
    <sheetView showGridLines="0" tabSelected="1" workbookViewId="0">
      <selection activeCell="J9" sqref="J9"/>
    </sheetView>
  </sheetViews>
  <sheetFormatPr defaultRowHeight="12.75"/>
  <cols>
    <col min="1" max="1" width="4.5703125" customWidth="1"/>
    <col min="2" max="2" width="6.85546875" customWidth="1"/>
    <col min="4" max="4" width="34.5703125" customWidth="1"/>
    <col min="5" max="5" width="13.28515625" customWidth="1"/>
    <col min="6" max="6" width="14" customWidth="1"/>
    <col min="7" max="7" width="17.85546875" customWidth="1"/>
  </cols>
  <sheetData>
    <row r="1" spans="1:7" ht="48" customHeight="1">
      <c r="A1" s="274"/>
      <c r="B1" s="274"/>
      <c r="C1" s="274"/>
      <c r="D1" s="274"/>
      <c r="E1" s="274"/>
      <c r="F1" s="271"/>
      <c r="G1" s="274" t="s">
        <v>204</v>
      </c>
    </row>
    <row r="2" spans="1:7" ht="15.75">
      <c r="A2" s="339" t="s">
        <v>205</v>
      </c>
      <c r="B2" s="340"/>
      <c r="C2" s="340"/>
      <c r="D2" s="340"/>
      <c r="E2" s="340"/>
      <c r="F2" s="433"/>
      <c r="G2" s="274"/>
    </row>
    <row r="3" spans="1:7" ht="15.75">
      <c r="A3" s="255"/>
      <c r="B3" s="256"/>
      <c r="C3" s="256"/>
      <c r="D3" s="256" t="s">
        <v>206</v>
      </c>
      <c r="E3" s="256"/>
      <c r="F3" s="285"/>
      <c r="G3" s="274"/>
    </row>
    <row r="4" spans="1:7" ht="15.75">
      <c r="A4" s="255"/>
      <c r="B4" s="256"/>
      <c r="C4" s="256"/>
      <c r="D4" s="256" t="s">
        <v>213</v>
      </c>
      <c r="E4" s="256"/>
      <c r="F4" s="285"/>
      <c r="G4" s="274"/>
    </row>
    <row r="5" spans="1:7" ht="13.5" thickBot="1">
      <c r="A5" s="275"/>
      <c r="B5" s="275"/>
      <c r="C5" s="275"/>
      <c r="D5" s="275"/>
      <c r="E5" s="275"/>
      <c r="F5" s="276" t="s">
        <v>0</v>
      </c>
      <c r="G5" s="274"/>
    </row>
    <row r="6" spans="1:7">
      <c r="A6" s="375" t="s">
        <v>8</v>
      </c>
      <c r="B6" s="378" t="s">
        <v>1</v>
      </c>
      <c r="C6" s="378" t="s">
        <v>3</v>
      </c>
      <c r="D6" s="434" t="s">
        <v>207</v>
      </c>
      <c r="E6" s="434" t="s">
        <v>208</v>
      </c>
      <c r="F6" s="435" t="s">
        <v>22</v>
      </c>
      <c r="G6" s="436"/>
    </row>
    <row r="7" spans="1:7">
      <c r="A7" s="377"/>
      <c r="B7" s="380"/>
      <c r="C7" s="380"/>
      <c r="D7" s="393"/>
      <c r="E7" s="393"/>
      <c r="F7" s="277" t="s">
        <v>171</v>
      </c>
      <c r="G7" s="278" t="s">
        <v>179</v>
      </c>
    </row>
    <row r="8" spans="1:7">
      <c r="A8" s="204">
        <v>1</v>
      </c>
      <c r="B8" s="15">
        <v>2</v>
      </c>
      <c r="C8" s="15">
        <v>3</v>
      </c>
      <c r="D8" s="15">
        <v>5</v>
      </c>
      <c r="E8" s="15">
        <v>6</v>
      </c>
      <c r="F8" s="279" t="s">
        <v>115</v>
      </c>
      <c r="G8" s="280" t="s">
        <v>186</v>
      </c>
    </row>
    <row r="9" spans="1:7" ht="38.25">
      <c r="A9" s="204" t="s">
        <v>12</v>
      </c>
      <c r="B9" s="15">
        <v>801</v>
      </c>
      <c r="C9" s="15">
        <v>80104</v>
      </c>
      <c r="D9" s="281" t="s">
        <v>209</v>
      </c>
      <c r="E9" s="96" t="s">
        <v>109</v>
      </c>
      <c r="F9" s="427">
        <v>1624000</v>
      </c>
      <c r="G9" s="282">
        <v>113751.99</v>
      </c>
    </row>
    <row r="10" spans="1:7" ht="38.25">
      <c r="A10" s="204" t="s">
        <v>13</v>
      </c>
      <c r="B10" s="15">
        <v>801</v>
      </c>
      <c r="C10" s="15">
        <v>80104</v>
      </c>
      <c r="D10" s="281" t="s">
        <v>210</v>
      </c>
      <c r="E10" s="96" t="s">
        <v>109</v>
      </c>
      <c r="F10" s="428"/>
      <c r="G10" s="282">
        <v>33775.83</v>
      </c>
    </row>
    <row r="11" spans="1:7" ht="25.5">
      <c r="A11" s="204" t="s">
        <v>14</v>
      </c>
      <c r="B11" s="15">
        <v>801</v>
      </c>
      <c r="C11" s="15">
        <v>80104</v>
      </c>
      <c r="D11" s="281" t="s">
        <v>211</v>
      </c>
      <c r="E11" s="96" t="s">
        <v>109</v>
      </c>
      <c r="F11" s="428"/>
      <c r="G11" s="282">
        <v>13968.78</v>
      </c>
    </row>
    <row r="12" spans="1:7" ht="25.5">
      <c r="A12" s="204" t="s">
        <v>143</v>
      </c>
      <c r="B12" s="15">
        <v>801</v>
      </c>
      <c r="C12" s="15">
        <v>80104</v>
      </c>
      <c r="D12" s="281" t="s">
        <v>212</v>
      </c>
      <c r="E12" s="96" t="s">
        <v>109</v>
      </c>
      <c r="F12" s="428"/>
      <c r="G12" s="282">
        <v>141194.48000000001</v>
      </c>
    </row>
    <row r="13" spans="1:7" ht="24.75" customHeight="1">
      <c r="A13" s="204" t="s">
        <v>113</v>
      </c>
      <c r="B13" s="15">
        <v>801</v>
      </c>
      <c r="C13" s="15">
        <v>80104</v>
      </c>
      <c r="D13" s="210" t="s">
        <v>215</v>
      </c>
      <c r="E13" s="96" t="s">
        <v>109</v>
      </c>
      <c r="F13" s="428"/>
      <c r="G13" s="282">
        <v>112104.16</v>
      </c>
    </row>
    <row r="14" spans="1:7" ht="38.25">
      <c r="A14" s="204" t="s">
        <v>15</v>
      </c>
      <c r="B14" s="15">
        <v>801</v>
      </c>
      <c r="C14" s="15">
        <v>80104</v>
      </c>
      <c r="D14" s="281" t="s">
        <v>214</v>
      </c>
      <c r="E14" s="96" t="s">
        <v>109</v>
      </c>
      <c r="F14" s="429"/>
      <c r="G14" s="283">
        <v>20623.89</v>
      </c>
    </row>
    <row r="15" spans="1:7" ht="13.5" thickBot="1">
      <c r="A15" s="430" t="s">
        <v>20</v>
      </c>
      <c r="B15" s="431"/>
      <c r="C15" s="431"/>
      <c r="D15" s="432"/>
      <c r="E15" s="284"/>
      <c r="F15" s="267">
        <f>SUM(F9:F14)</f>
        <v>1624000</v>
      </c>
      <c r="G15" s="267">
        <f>SUM(G9:G14)</f>
        <v>435419.13</v>
      </c>
    </row>
  </sheetData>
  <mergeCells count="9">
    <mergeCell ref="F9:F14"/>
    <mergeCell ref="A15:D15"/>
    <mergeCell ref="A2:F2"/>
    <mergeCell ref="A6:A7"/>
    <mergeCell ref="B6:B7"/>
    <mergeCell ref="C6:C7"/>
    <mergeCell ref="D6:D7"/>
    <mergeCell ref="E6:E7"/>
    <mergeCell ref="F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showGridLines="0" workbookViewId="0">
      <selection activeCell="C1" sqref="C1:E1"/>
    </sheetView>
  </sheetViews>
  <sheetFormatPr defaultRowHeight="12.75"/>
  <cols>
    <col min="1" max="1" width="4.7109375" style="6" bestFit="1" customWidth="1"/>
    <col min="2" max="2" width="40.140625" style="6" bestFit="1" customWidth="1"/>
    <col min="3" max="4" width="14" style="6" customWidth="1"/>
    <col min="5" max="5" width="17.140625" style="6" customWidth="1"/>
    <col min="6" max="16384" width="9.140625" style="6"/>
  </cols>
  <sheetData>
    <row r="1" spans="1:8" ht="69" customHeight="1">
      <c r="C1" s="343" t="s">
        <v>197</v>
      </c>
      <c r="D1" s="343"/>
      <c r="E1" s="343"/>
    </row>
    <row r="2" spans="1:8" ht="45.75" customHeight="1">
      <c r="A2" s="339" t="s">
        <v>219</v>
      </c>
      <c r="B2" s="340"/>
      <c r="C2" s="340"/>
      <c r="D2" s="340"/>
      <c r="E2" s="340"/>
      <c r="F2" s="9"/>
      <c r="G2" s="9"/>
      <c r="H2" s="10"/>
    </row>
    <row r="3" spans="1:8" ht="9.75" customHeight="1" thickBot="1">
      <c r="E3" s="1" t="s">
        <v>0</v>
      </c>
    </row>
    <row r="4" spans="1:8" ht="64.5" customHeight="1">
      <c r="A4" s="79" t="s">
        <v>8</v>
      </c>
      <c r="B4" s="80" t="s">
        <v>9</v>
      </c>
      <c r="C4" s="81" t="s">
        <v>10</v>
      </c>
      <c r="D4" s="140" t="s">
        <v>167</v>
      </c>
      <c r="E4" s="207" t="s">
        <v>192</v>
      </c>
    </row>
    <row r="5" spans="1:8" s="14" customFormat="1" ht="10.5" customHeight="1">
      <c r="A5" s="82">
        <v>1</v>
      </c>
      <c r="B5" s="13">
        <v>2</v>
      </c>
      <c r="C5" s="13">
        <v>3</v>
      </c>
      <c r="D5" s="83">
        <v>4</v>
      </c>
      <c r="E5" s="83" t="s">
        <v>113</v>
      </c>
    </row>
    <row r="6" spans="1:8" ht="18.95" customHeight="1">
      <c r="A6" s="341" t="s">
        <v>11</v>
      </c>
      <c r="B6" s="342"/>
      <c r="C6" s="15"/>
      <c r="D6" s="194">
        <f>D7+D8</f>
        <v>11562966</v>
      </c>
      <c r="E6" s="194">
        <f>E7+E8</f>
        <v>11562966.780000001</v>
      </c>
    </row>
    <row r="7" spans="1:8" ht="41.25" customHeight="1">
      <c r="A7" s="133" t="s">
        <v>12</v>
      </c>
      <c r="B7" s="135" t="s">
        <v>149</v>
      </c>
      <c r="C7" s="134" t="s">
        <v>148</v>
      </c>
      <c r="D7" s="195">
        <v>4500000</v>
      </c>
      <c r="E7" s="195">
        <v>4500000</v>
      </c>
    </row>
    <row r="8" spans="1:8" ht="52.5" customHeight="1" thickBot="1">
      <c r="A8" s="130" t="s">
        <v>13</v>
      </c>
      <c r="B8" s="131" t="s">
        <v>16</v>
      </c>
      <c r="C8" s="132" t="s">
        <v>17</v>
      </c>
      <c r="D8" s="196">
        <v>7062966</v>
      </c>
      <c r="E8" s="196">
        <v>7062966.7800000003</v>
      </c>
    </row>
    <row r="9" spans="1:8" ht="27.75" customHeight="1">
      <c r="A9" s="341" t="s">
        <v>150</v>
      </c>
      <c r="B9" s="342"/>
      <c r="C9" s="15"/>
      <c r="D9" s="194">
        <v>112500</v>
      </c>
      <c r="E9" s="303">
        <v>0</v>
      </c>
    </row>
    <row r="10" spans="1:8" ht="33" customHeight="1" thickBot="1">
      <c r="A10" s="304" t="s">
        <v>12</v>
      </c>
      <c r="B10" s="305" t="s">
        <v>151</v>
      </c>
      <c r="C10" s="306" t="s">
        <v>152</v>
      </c>
      <c r="D10" s="307">
        <v>112500</v>
      </c>
      <c r="E10" s="308">
        <v>0</v>
      </c>
    </row>
    <row r="11" spans="1:8" ht="18.95" customHeight="1">
      <c r="A11"/>
      <c r="B11"/>
      <c r="C11"/>
      <c r="D11"/>
      <c r="E11"/>
    </row>
    <row r="12" spans="1:8">
      <c r="A12"/>
      <c r="B12"/>
      <c r="C12"/>
      <c r="D12"/>
      <c r="E12"/>
    </row>
    <row r="13" spans="1:8" ht="18.95" customHeight="1">
      <c r="A13"/>
      <c r="B13"/>
      <c r="C13"/>
      <c r="D13"/>
      <c r="E13"/>
    </row>
    <row r="14" spans="1:8" ht="18.95" customHeight="1">
      <c r="A14"/>
      <c r="B14"/>
      <c r="C14"/>
      <c r="D14"/>
      <c r="E14"/>
    </row>
    <row r="15" spans="1:8" ht="18.95" customHeight="1">
      <c r="A15"/>
      <c r="B15"/>
      <c r="C15"/>
      <c r="D15"/>
      <c r="E15"/>
    </row>
    <row r="16" spans="1:8" ht="18.95" customHeight="1">
      <c r="A16"/>
      <c r="B16"/>
      <c r="C16"/>
      <c r="D16"/>
      <c r="E16"/>
    </row>
    <row r="17" spans="1:7" ht="15" customHeight="1">
      <c r="A17" s="17"/>
      <c r="B17" s="18"/>
      <c r="C17" s="18"/>
      <c r="D17" s="18"/>
      <c r="E17" s="18"/>
    </row>
    <row r="18" spans="1:7">
      <c r="A18" s="19"/>
      <c r="B18" s="20"/>
      <c r="C18" s="20"/>
      <c r="D18" s="20"/>
      <c r="E18" s="20"/>
      <c r="F18" s="21"/>
      <c r="G18" s="21"/>
    </row>
  </sheetData>
  <mergeCells count="4">
    <mergeCell ref="A2:E2"/>
    <mergeCell ref="A6:B6"/>
    <mergeCell ref="C1:E1"/>
    <mergeCell ref="A9:B9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defaultGridColor="0" colorId="8" workbookViewId="0">
      <selection activeCell="L1" sqref="L1:M1"/>
    </sheetView>
  </sheetViews>
  <sheetFormatPr defaultRowHeight="12.75"/>
  <cols>
    <col min="1" max="1" width="6" style="6" bestFit="1" customWidth="1"/>
    <col min="2" max="2" width="8.85546875" style="6" bestFit="1" customWidth="1"/>
    <col min="3" max="4" width="13" style="6" customWidth="1"/>
    <col min="5" max="6" width="14" style="6" customWidth="1"/>
    <col min="7" max="7" width="14.28515625" style="6" customWidth="1"/>
    <col min="8" max="8" width="14.85546875" style="6" customWidth="1"/>
    <col min="9" max="9" width="15.140625" style="6" customWidth="1"/>
    <col min="10" max="10" width="15.85546875" style="6" customWidth="1"/>
    <col min="11" max="11" width="15" style="6" customWidth="1"/>
    <col min="12" max="12" width="18.140625" style="6" customWidth="1"/>
    <col min="13" max="13" width="15" style="6" customWidth="1"/>
  </cols>
  <sheetData>
    <row r="1" spans="1:13" ht="58.5" customHeight="1">
      <c r="L1" s="343" t="s">
        <v>196</v>
      </c>
      <c r="M1" s="343"/>
    </row>
    <row r="2" spans="1:13" ht="75" customHeight="1">
      <c r="A2" s="310" t="s">
        <v>134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3" ht="12" customHeight="1" thickBot="1">
      <c r="A3" s="218"/>
      <c r="B3" s="218"/>
      <c r="C3" s="218"/>
      <c r="D3" s="218"/>
      <c r="E3" s="218"/>
      <c r="F3" s="218"/>
      <c r="G3" s="219"/>
      <c r="H3" s="219"/>
      <c r="I3" s="219"/>
      <c r="J3" s="219"/>
      <c r="K3" s="221"/>
      <c r="L3" s="218"/>
      <c r="M3" s="1" t="s">
        <v>0</v>
      </c>
    </row>
    <row r="4" spans="1:13" s="29" customFormat="1" ht="21.75" customHeight="1">
      <c r="A4" s="345" t="s">
        <v>1</v>
      </c>
      <c r="B4" s="345" t="s">
        <v>3</v>
      </c>
      <c r="C4" s="357" t="s">
        <v>25</v>
      </c>
      <c r="D4" s="358"/>
      <c r="E4" s="359" t="s">
        <v>185</v>
      </c>
      <c r="F4" s="360"/>
      <c r="G4" s="222"/>
      <c r="H4" s="220" t="s">
        <v>2</v>
      </c>
      <c r="I4" s="220"/>
      <c r="J4" s="220"/>
      <c r="K4" s="220"/>
      <c r="L4" s="220"/>
      <c r="M4" s="223"/>
    </row>
    <row r="5" spans="1:13" s="29" customFormat="1" ht="12" customHeight="1">
      <c r="A5" s="345"/>
      <c r="B5" s="345"/>
      <c r="C5" s="224"/>
      <c r="D5" s="225"/>
      <c r="E5" s="361" t="s">
        <v>171</v>
      </c>
      <c r="F5" s="364" t="s">
        <v>179</v>
      </c>
      <c r="G5" s="226"/>
      <c r="H5" s="347" t="s">
        <v>2</v>
      </c>
      <c r="I5" s="348"/>
      <c r="J5" s="348"/>
      <c r="K5" s="348"/>
      <c r="L5" s="348"/>
      <c r="M5" s="366" t="s">
        <v>7</v>
      </c>
    </row>
    <row r="6" spans="1:13" s="29" customFormat="1" ht="31.5" customHeight="1">
      <c r="A6" s="345"/>
      <c r="B6" s="345"/>
      <c r="C6" s="353" t="s">
        <v>171</v>
      </c>
      <c r="D6" s="355" t="s">
        <v>179</v>
      </c>
      <c r="E6" s="362"/>
      <c r="F6" s="353"/>
      <c r="G6" s="352" t="s">
        <v>5</v>
      </c>
      <c r="H6" s="349" t="s">
        <v>27</v>
      </c>
      <c r="I6" s="350"/>
      <c r="J6" s="351" t="s">
        <v>28</v>
      </c>
      <c r="K6" s="351" t="s">
        <v>31</v>
      </c>
      <c r="L6" s="351" t="s">
        <v>32</v>
      </c>
      <c r="M6" s="366"/>
    </row>
    <row r="7" spans="1:13" ht="100.5" customHeight="1" thickBot="1">
      <c r="A7" s="346"/>
      <c r="B7" s="346"/>
      <c r="C7" s="354"/>
      <c r="D7" s="356"/>
      <c r="E7" s="363"/>
      <c r="F7" s="365"/>
      <c r="G7" s="348"/>
      <c r="H7" s="75" t="s">
        <v>26</v>
      </c>
      <c r="I7" s="76" t="s">
        <v>29</v>
      </c>
      <c r="J7" s="348"/>
      <c r="K7" s="348"/>
      <c r="L7" s="348"/>
      <c r="M7" s="367"/>
    </row>
    <row r="8" spans="1:13" ht="11.25" customHeight="1">
      <c r="A8" s="77">
        <v>1</v>
      </c>
      <c r="B8" s="77">
        <v>2</v>
      </c>
      <c r="C8" s="77">
        <v>3</v>
      </c>
      <c r="D8" s="78" t="s">
        <v>143</v>
      </c>
      <c r="E8" s="78" t="s">
        <v>113</v>
      </c>
      <c r="F8" s="78" t="s">
        <v>15</v>
      </c>
      <c r="G8" s="78" t="s">
        <v>115</v>
      </c>
      <c r="H8" s="77" t="s">
        <v>186</v>
      </c>
      <c r="I8" s="77" t="s">
        <v>187</v>
      </c>
      <c r="J8" s="77" t="s">
        <v>188</v>
      </c>
      <c r="K8" s="77" t="s">
        <v>189</v>
      </c>
      <c r="L8" s="77" t="s">
        <v>190</v>
      </c>
      <c r="M8" s="77" t="s">
        <v>191</v>
      </c>
    </row>
    <row r="9" spans="1:13" ht="17.25" customHeight="1">
      <c r="A9" s="233" t="s">
        <v>35</v>
      </c>
      <c r="B9" s="233" t="s">
        <v>43</v>
      </c>
      <c r="C9" s="234">
        <v>67257.72</v>
      </c>
      <c r="D9" s="234">
        <v>67257.72</v>
      </c>
      <c r="E9" s="234">
        <v>67257.72</v>
      </c>
      <c r="F9" s="234">
        <v>67257.710000000006</v>
      </c>
      <c r="G9" s="234">
        <v>67257.710000000006</v>
      </c>
      <c r="H9" s="234">
        <v>1135.23</v>
      </c>
      <c r="I9" s="236">
        <v>66122.48</v>
      </c>
      <c r="J9" s="235">
        <v>0</v>
      </c>
      <c r="K9" s="235">
        <v>0</v>
      </c>
      <c r="L9" s="235">
        <v>0</v>
      </c>
      <c r="M9" s="235">
        <v>0</v>
      </c>
    </row>
    <row r="10" spans="1:13" ht="20.100000000000001" customHeight="1">
      <c r="A10" s="240">
        <v>750</v>
      </c>
      <c r="B10" s="240">
        <v>75011</v>
      </c>
      <c r="C10" s="241">
        <v>85000</v>
      </c>
      <c r="D10" s="241">
        <v>46361</v>
      </c>
      <c r="E10" s="241">
        <v>85000</v>
      </c>
      <c r="F10" s="241">
        <v>46361</v>
      </c>
      <c r="G10" s="241">
        <v>46361</v>
      </c>
      <c r="H10" s="238">
        <v>44508.74</v>
      </c>
      <c r="I10" s="238">
        <v>1852.26</v>
      </c>
      <c r="J10" s="244">
        <v>0</v>
      </c>
      <c r="K10" s="244">
        <v>0</v>
      </c>
      <c r="L10" s="244">
        <v>0</v>
      </c>
      <c r="M10" s="242">
        <v>0</v>
      </c>
    </row>
    <row r="11" spans="1:13" ht="20.100000000000001" customHeight="1">
      <c r="A11" s="240">
        <v>751</v>
      </c>
      <c r="B11" s="240">
        <v>75101</v>
      </c>
      <c r="C11" s="241">
        <v>1716</v>
      </c>
      <c r="D11" s="241">
        <v>858</v>
      </c>
      <c r="E11" s="241">
        <v>1716</v>
      </c>
      <c r="F11" s="241">
        <v>522.58000000000004</v>
      </c>
      <c r="G11" s="241">
        <v>522.58000000000004</v>
      </c>
      <c r="H11" s="238">
        <v>522.58000000000004</v>
      </c>
      <c r="I11" s="244">
        <v>0</v>
      </c>
      <c r="J11" s="244">
        <v>0</v>
      </c>
      <c r="K11" s="244">
        <v>0</v>
      </c>
      <c r="L11" s="244">
        <v>0</v>
      </c>
      <c r="M11" s="242">
        <v>0</v>
      </c>
    </row>
    <row r="12" spans="1:13" ht="20.100000000000001" customHeight="1">
      <c r="A12" s="240">
        <v>852</v>
      </c>
      <c r="B12" s="240">
        <v>85212</v>
      </c>
      <c r="C12" s="241">
        <v>2103000</v>
      </c>
      <c r="D12" s="241">
        <v>1091308</v>
      </c>
      <c r="E12" s="241">
        <v>2103000</v>
      </c>
      <c r="F12" s="241">
        <v>1072031.02</v>
      </c>
      <c r="G12" s="241">
        <v>1072031.02</v>
      </c>
      <c r="H12" s="238">
        <v>33563.97</v>
      </c>
      <c r="I12" s="238">
        <v>8144.55</v>
      </c>
      <c r="J12" s="244">
        <v>0</v>
      </c>
      <c r="K12" s="238">
        <v>1030322.5</v>
      </c>
      <c r="L12" s="244">
        <v>0</v>
      </c>
      <c r="M12" s="242">
        <v>0</v>
      </c>
    </row>
    <row r="13" spans="1:13" ht="20.100000000000001" customHeight="1">
      <c r="A13" s="240">
        <v>852</v>
      </c>
      <c r="B13" s="240">
        <v>85213</v>
      </c>
      <c r="C13" s="241">
        <v>12900</v>
      </c>
      <c r="D13" s="241">
        <v>6417</v>
      </c>
      <c r="E13" s="241">
        <v>12900</v>
      </c>
      <c r="F13" s="241">
        <v>6411.6</v>
      </c>
      <c r="G13" s="241">
        <v>6411.6</v>
      </c>
      <c r="H13" s="245">
        <v>0</v>
      </c>
      <c r="I13" s="241">
        <v>6411.6</v>
      </c>
      <c r="J13" s="244">
        <v>0</v>
      </c>
      <c r="K13" s="243">
        <v>0</v>
      </c>
      <c r="L13" s="244">
        <v>0</v>
      </c>
      <c r="M13" s="242">
        <v>0</v>
      </c>
    </row>
    <row r="14" spans="1:13" ht="20.100000000000001" customHeight="1">
      <c r="A14" s="231">
        <v>852</v>
      </c>
      <c r="B14" s="231">
        <v>85295</v>
      </c>
      <c r="C14" s="237">
        <v>13500</v>
      </c>
      <c r="D14" s="237">
        <v>13500</v>
      </c>
      <c r="E14" s="237">
        <v>13500</v>
      </c>
      <c r="F14" s="237">
        <v>13200</v>
      </c>
      <c r="G14" s="237">
        <v>13200</v>
      </c>
      <c r="H14" s="232">
        <v>0</v>
      </c>
      <c r="I14" s="232">
        <v>0</v>
      </c>
      <c r="J14" s="232">
        <v>0</v>
      </c>
      <c r="K14" s="237">
        <v>13200</v>
      </c>
      <c r="L14" s="232">
        <v>0</v>
      </c>
      <c r="M14" s="239">
        <v>0</v>
      </c>
    </row>
    <row r="15" spans="1:13" ht="20.100000000000001" customHeight="1">
      <c r="A15" s="88" t="s">
        <v>20</v>
      </c>
      <c r="B15" s="89"/>
      <c r="C15" s="199">
        <f t="shared" ref="C15:E15" si="0">SUM(C9:C14)</f>
        <v>2283373.7200000002</v>
      </c>
      <c r="D15" s="199">
        <f t="shared" si="0"/>
        <v>1225701.72</v>
      </c>
      <c r="E15" s="199">
        <f t="shared" si="0"/>
        <v>2283373.7200000002</v>
      </c>
      <c r="F15" s="199">
        <f>SUM(F9:F14)</f>
        <v>1205783.9100000001</v>
      </c>
      <c r="G15" s="199">
        <f t="shared" ref="G15:L15" si="1">SUM(G9:G14)</f>
        <v>1205783.9100000001</v>
      </c>
      <c r="H15" s="199">
        <f t="shared" si="1"/>
        <v>79730.52</v>
      </c>
      <c r="I15" s="199">
        <f t="shared" si="1"/>
        <v>82530.89</v>
      </c>
      <c r="J15" s="257">
        <f t="shared" si="1"/>
        <v>0</v>
      </c>
      <c r="K15" s="199">
        <f t="shared" si="1"/>
        <v>1043522.5</v>
      </c>
      <c r="L15" s="257">
        <f t="shared" si="1"/>
        <v>0</v>
      </c>
      <c r="M15" s="91">
        <f t="shared" ref="M15" si="2">SUM(M10:M14)</f>
        <v>0</v>
      </c>
    </row>
    <row r="17" spans="1:10">
      <c r="A17" s="344"/>
      <c r="B17" s="344"/>
      <c r="C17" s="344"/>
      <c r="D17" s="344"/>
      <c r="E17" s="344"/>
      <c r="F17" s="344"/>
      <c r="G17" s="344"/>
      <c r="H17" s="344"/>
      <c r="I17" s="344"/>
      <c r="J17" s="35"/>
    </row>
    <row r="18" spans="1:10">
      <c r="A18" s="344"/>
      <c r="B18" s="344"/>
      <c r="C18" s="344"/>
      <c r="D18" s="344"/>
      <c r="E18" s="344"/>
      <c r="F18" s="344"/>
      <c r="G18" s="344"/>
      <c r="H18" s="344"/>
      <c r="I18" s="344"/>
      <c r="J18" s="35"/>
    </row>
  </sheetData>
  <mergeCells count="19">
    <mergeCell ref="L1:M1"/>
    <mergeCell ref="J6:J7"/>
    <mergeCell ref="M5:M7"/>
    <mergeCell ref="A18:I18"/>
    <mergeCell ref="A17:I17"/>
    <mergeCell ref="A2:L2"/>
    <mergeCell ref="A4:A7"/>
    <mergeCell ref="B4:B7"/>
    <mergeCell ref="H5:L5"/>
    <mergeCell ref="H6:I6"/>
    <mergeCell ref="K6:K7"/>
    <mergeCell ref="L6:L7"/>
    <mergeCell ref="G6:G7"/>
    <mergeCell ref="C6:C7"/>
    <mergeCell ref="D6:D7"/>
    <mergeCell ref="C4:D4"/>
    <mergeCell ref="E4:F4"/>
    <mergeCell ref="E5:E7"/>
    <mergeCell ref="F5:F7"/>
  </mergeCells>
  <pageMargins left="0" right="0" top="0.47244094488188981" bottom="0.51181102362204722" header="0.51181102362204722" footer="0.51181102362204722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showGridLines="0" defaultGridColor="0" topLeftCell="A7" colorId="8" workbookViewId="0">
      <selection activeCell="H24" sqref="H24"/>
    </sheetView>
  </sheetViews>
  <sheetFormatPr defaultRowHeight="12.75"/>
  <cols>
    <col min="1" max="1" width="5.5703125" style="6" bestFit="1" customWidth="1"/>
    <col min="2" max="2" width="8.85546875" style="6" bestFit="1" customWidth="1"/>
    <col min="3" max="4" width="11" style="6" customWidth="1"/>
    <col min="5" max="6" width="13.28515625" style="6" customWidth="1"/>
    <col min="7" max="7" width="11.85546875" style="6" customWidth="1"/>
    <col min="8" max="10" width="16.7109375" style="6" customWidth="1"/>
    <col min="11" max="11" width="15" style="6" customWidth="1"/>
    <col min="12" max="12" width="18.140625" style="6" customWidth="1"/>
    <col min="13" max="13" width="15" style="6" customWidth="1"/>
  </cols>
  <sheetData>
    <row r="1" spans="1:13" ht="60" customHeight="1">
      <c r="L1" s="368" t="s">
        <v>198</v>
      </c>
      <c r="M1" s="368"/>
    </row>
    <row r="2" spans="1:13" ht="75" customHeight="1">
      <c r="A2" s="339" t="s">
        <v>184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3" ht="12" customHeight="1" thickBot="1">
      <c r="C3" s="18"/>
      <c r="D3" s="18"/>
      <c r="G3" s="30"/>
      <c r="H3" s="30"/>
      <c r="I3" s="30"/>
      <c r="J3" s="34"/>
      <c r="K3" s="7"/>
      <c r="M3" s="1" t="s">
        <v>0</v>
      </c>
    </row>
    <row r="4" spans="1:13" s="29" customFormat="1" ht="17.25" customHeight="1" thickBot="1">
      <c r="A4" s="375" t="s">
        <v>1</v>
      </c>
      <c r="B4" s="378" t="s">
        <v>3</v>
      </c>
      <c r="C4" s="388" t="s">
        <v>25</v>
      </c>
      <c r="D4" s="389"/>
      <c r="E4" s="388" t="s">
        <v>185</v>
      </c>
      <c r="F4" s="389"/>
      <c r="G4" s="228" t="s">
        <v>2</v>
      </c>
      <c r="H4" s="229"/>
      <c r="I4" s="229"/>
      <c r="J4" s="229"/>
      <c r="K4" s="229"/>
      <c r="L4" s="229"/>
      <c r="M4" s="230"/>
    </row>
    <row r="5" spans="1:13" s="29" customFormat="1" ht="12" customHeight="1">
      <c r="A5" s="376"/>
      <c r="B5" s="379"/>
      <c r="C5" s="390"/>
      <c r="D5" s="391"/>
      <c r="E5" s="390"/>
      <c r="F5" s="391"/>
      <c r="G5" s="385"/>
      <c r="H5" s="381" t="s">
        <v>2</v>
      </c>
      <c r="I5" s="381"/>
      <c r="J5" s="381"/>
      <c r="K5" s="381"/>
      <c r="L5" s="382"/>
      <c r="M5" s="383" t="s">
        <v>7</v>
      </c>
    </row>
    <row r="6" spans="1:13" s="29" customFormat="1" ht="31.5" customHeight="1">
      <c r="A6" s="376"/>
      <c r="B6" s="379"/>
      <c r="C6" s="392" t="s">
        <v>171</v>
      </c>
      <c r="D6" s="394" t="s">
        <v>179</v>
      </c>
      <c r="E6" s="395" t="s">
        <v>171</v>
      </c>
      <c r="F6" s="386" t="s">
        <v>179</v>
      </c>
      <c r="G6" s="385"/>
      <c r="H6" s="369" t="s">
        <v>27</v>
      </c>
      <c r="I6" s="370"/>
      <c r="J6" s="371" t="s">
        <v>28</v>
      </c>
      <c r="K6" s="371" t="s">
        <v>31</v>
      </c>
      <c r="L6" s="373" t="s">
        <v>33</v>
      </c>
      <c r="M6" s="383"/>
    </row>
    <row r="7" spans="1:13" ht="153" customHeight="1">
      <c r="A7" s="377"/>
      <c r="B7" s="380"/>
      <c r="C7" s="393"/>
      <c r="D7" s="380"/>
      <c r="E7" s="396"/>
      <c r="F7" s="387"/>
      <c r="G7" s="227" t="s">
        <v>5</v>
      </c>
      <c r="H7" s="31" t="s">
        <v>26</v>
      </c>
      <c r="I7" s="31" t="s">
        <v>29</v>
      </c>
      <c r="J7" s="372"/>
      <c r="K7" s="372"/>
      <c r="L7" s="374"/>
      <c r="M7" s="384"/>
    </row>
    <row r="8" spans="1:13" ht="11.25" customHeight="1">
      <c r="A8" s="84">
        <v>1</v>
      </c>
      <c r="B8" s="22">
        <v>2</v>
      </c>
      <c r="C8" s="32">
        <v>3</v>
      </c>
      <c r="D8" s="32" t="s">
        <v>143</v>
      </c>
      <c r="E8" s="32" t="s">
        <v>113</v>
      </c>
      <c r="F8" s="32" t="s">
        <v>15</v>
      </c>
      <c r="G8" s="32" t="s">
        <v>115</v>
      </c>
      <c r="H8" s="32" t="s">
        <v>186</v>
      </c>
      <c r="I8" s="32" t="s">
        <v>187</v>
      </c>
      <c r="J8" s="32" t="s">
        <v>188</v>
      </c>
      <c r="K8" s="32" t="s">
        <v>189</v>
      </c>
      <c r="L8" s="32" t="s">
        <v>190</v>
      </c>
      <c r="M8" s="262" t="s">
        <v>191</v>
      </c>
    </row>
    <row r="9" spans="1:13" ht="20.100000000000001" customHeight="1">
      <c r="A9" s="113">
        <v>801</v>
      </c>
      <c r="B9" s="108">
        <v>80104</v>
      </c>
      <c r="C9" s="215">
        <v>366000</v>
      </c>
      <c r="D9" s="215">
        <v>32717.73</v>
      </c>
      <c r="E9" s="215">
        <v>366000</v>
      </c>
      <c r="F9" s="215">
        <v>32717.73</v>
      </c>
      <c r="G9" s="215">
        <v>32717.73</v>
      </c>
      <c r="H9" s="215">
        <v>32717.73</v>
      </c>
      <c r="I9" s="215">
        <v>0</v>
      </c>
      <c r="J9" s="248">
        <v>0</v>
      </c>
      <c r="K9" s="248">
        <v>0</v>
      </c>
      <c r="L9" s="248">
        <v>0</v>
      </c>
      <c r="M9" s="263">
        <v>0</v>
      </c>
    </row>
    <row r="10" spans="1:13" ht="20.100000000000001" customHeight="1">
      <c r="A10" s="113">
        <v>853</v>
      </c>
      <c r="B10" s="108">
        <v>85395</v>
      </c>
      <c r="C10" s="215">
        <v>123705</v>
      </c>
      <c r="D10" s="215">
        <v>98964</v>
      </c>
      <c r="E10" s="215">
        <v>123705</v>
      </c>
      <c r="F10" s="215">
        <v>44455.38</v>
      </c>
      <c r="G10" s="215">
        <v>44455.38</v>
      </c>
      <c r="H10" s="248">
        <v>0</v>
      </c>
      <c r="I10" s="248">
        <v>0</v>
      </c>
      <c r="J10" s="248">
        <v>0</v>
      </c>
      <c r="K10" s="248">
        <v>0</v>
      </c>
      <c r="L10" s="248">
        <v>44455.38</v>
      </c>
      <c r="M10" s="263">
        <v>0</v>
      </c>
    </row>
    <row r="11" spans="1:13" ht="20.100000000000001" customHeight="1" thickBot="1">
      <c r="A11" s="264" t="s">
        <v>20</v>
      </c>
      <c r="B11" s="265"/>
      <c r="C11" s="266">
        <f>SUM(C9:C10)</f>
        <v>489705</v>
      </c>
      <c r="D11" s="266">
        <f>SUM(D9:D10)</f>
        <v>131681.73000000001</v>
      </c>
      <c r="E11" s="267">
        <f>SUM(E9:E10)</f>
        <v>489705</v>
      </c>
      <c r="F11" s="267">
        <f>SUM(F9:F10)</f>
        <v>77173.11</v>
      </c>
      <c r="G11" s="268">
        <f t="shared" ref="G11:M11" si="0">SUM(G9:G10)</f>
        <v>77173.11</v>
      </c>
      <c r="H11" s="268">
        <f t="shared" si="0"/>
        <v>32717.73</v>
      </c>
      <c r="I11" s="268">
        <f t="shared" si="0"/>
        <v>0</v>
      </c>
      <c r="J11" s="268">
        <f t="shared" si="0"/>
        <v>0</v>
      </c>
      <c r="K11" s="268">
        <f t="shared" si="0"/>
        <v>0</v>
      </c>
      <c r="L11" s="268">
        <f t="shared" si="0"/>
        <v>44455.38</v>
      </c>
      <c r="M11" s="269">
        <f t="shared" si="0"/>
        <v>0</v>
      </c>
    </row>
    <row r="12" spans="1:13">
      <c r="D12" s="286"/>
      <c r="F12" s="286"/>
    </row>
    <row r="13" spans="1:13">
      <c r="A13" s="344"/>
      <c r="B13" s="344"/>
      <c r="C13" s="344"/>
      <c r="D13" s="344"/>
      <c r="E13" s="344"/>
      <c r="F13" s="344"/>
      <c r="G13" s="344"/>
      <c r="H13" s="344"/>
      <c r="I13" s="344"/>
      <c r="J13" s="35"/>
    </row>
    <row r="14" spans="1:13">
      <c r="A14" s="344"/>
      <c r="B14" s="344"/>
      <c r="C14" s="344"/>
      <c r="D14" s="344"/>
      <c r="E14" s="344"/>
      <c r="F14" s="344"/>
      <c r="G14" s="344"/>
      <c r="H14" s="344"/>
      <c r="I14" s="344"/>
      <c r="J14" s="35"/>
    </row>
  </sheetData>
  <mergeCells count="19">
    <mergeCell ref="C6:C7"/>
    <mergeCell ref="D6:D7"/>
    <mergeCell ref="E6:E7"/>
    <mergeCell ref="L1:M1"/>
    <mergeCell ref="A14:I14"/>
    <mergeCell ref="A13:I13"/>
    <mergeCell ref="H6:I6"/>
    <mergeCell ref="K6:K7"/>
    <mergeCell ref="L6:L7"/>
    <mergeCell ref="A2:L2"/>
    <mergeCell ref="A4:A7"/>
    <mergeCell ref="B4:B7"/>
    <mergeCell ref="H5:L5"/>
    <mergeCell ref="M5:M7"/>
    <mergeCell ref="J6:J7"/>
    <mergeCell ref="G5:G6"/>
    <mergeCell ref="F6:F7"/>
    <mergeCell ref="C4:D5"/>
    <mergeCell ref="E4:F5"/>
  </mergeCells>
  <printOptions horizontalCentered="1"/>
  <pageMargins left="0" right="0" top="0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I12" sqref="I12"/>
    </sheetView>
  </sheetViews>
  <sheetFormatPr defaultRowHeight="12.75"/>
  <cols>
    <col min="3" max="3" width="33.28515625" customWidth="1"/>
    <col min="4" max="4" width="15.85546875" customWidth="1"/>
    <col min="5" max="5" width="13" customWidth="1"/>
    <col min="6" max="6" width="13.42578125" customWidth="1"/>
    <col min="7" max="7" width="13.140625" customWidth="1"/>
  </cols>
  <sheetData>
    <row r="1" spans="1:8">
      <c r="G1" s="309" t="s">
        <v>199</v>
      </c>
      <c r="H1" s="368"/>
    </row>
    <row r="2" spans="1:8" ht="57" customHeight="1">
      <c r="A2" s="310" t="s">
        <v>168</v>
      </c>
      <c r="B2" s="310"/>
      <c r="C2" s="310"/>
      <c r="D2" s="310"/>
      <c r="E2" s="310"/>
      <c r="F2" s="310"/>
      <c r="G2" s="311"/>
    </row>
    <row r="3" spans="1:8" ht="16.5" thickBot="1">
      <c r="A3" s="287"/>
      <c r="B3" s="287"/>
      <c r="C3" s="287"/>
      <c r="D3" s="287"/>
      <c r="E3" s="287"/>
      <c r="F3" s="287"/>
      <c r="G3" s="1" t="s">
        <v>0</v>
      </c>
    </row>
    <row r="4" spans="1:8">
      <c r="A4" s="400" t="s">
        <v>1</v>
      </c>
      <c r="B4" s="402" t="s">
        <v>3</v>
      </c>
      <c r="C4" s="404" t="s">
        <v>30</v>
      </c>
      <c r="D4" s="406" t="s">
        <v>135</v>
      </c>
      <c r="E4" s="406" t="s">
        <v>182</v>
      </c>
      <c r="F4" s="404" t="s">
        <v>2</v>
      </c>
      <c r="G4" s="408"/>
    </row>
    <row r="5" spans="1:8" ht="25.5">
      <c r="A5" s="401"/>
      <c r="B5" s="403"/>
      <c r="C5" s="405"/>
      <c r="D5" s="407"/>
      <c r="E5" s="407"/>
      <c r="F5" s="288" t="s">
        <v>183</v>
      </c>
      <c r="G5" s="293" t="s">
        <v>182</v>
      </c>
    </row>
    <row r="6" spans="1:8">
      <c r="A6" s="260">
        <v>1</v>
      </c>
      <c r="B6" s="4">
        <v>2</v>
      </c>
      <c r="C6" s="289">
        <v>3</v>
      </c>
      <c r="D6" s="302" t="s">
        <v>143</v>
      </c>
      <c r="E6" s="302" t="s">
        <v>113</v>
      </c>
      <c r="F6" s="302" t="s">
        <v>15</v>
      </c>
      <c r="G6" s="302" t="s">
        <v>115</v>
      </c>
    </row>
    <row r="7" spans="1:8">
      <c r="A7" s="261">
        <v>921</v>
      </c>
      <c r="B7" s="5">
        <v>92195</v>
      </c>
      <c r="C7" s="290" t="s">
        <v>136</v>
      </c>
      <c r="D7" s="258">
        <f>F7</f>
        <v>580</v>
      </c>
      <c r="E7" s="291">
        <v>0</v>
      </c>
      <c r="F7" s="270">
        <v>580</v>
      </c>
      <c r="G7" s="291">
        <v>0</v>
      </c>
    </row>
    <row r="8" spans="1:8">
      <c r="A8" s="261">
        <v>921</v>
      </c>
      <c r="B8" s="5">
        <v>92195</v>
      </c>
      <c r="C8" s="292" t="s">
        <v>137</v>
      </c>
      <c r="D8" s="258">
        <f t="shared" ref="D8:D24" si="0">F8</f>
        <v>380</v>
      </c>
      <c r="E8" s="291">
        <v>0</v>
      </c>
      <c r="F8" s="259">
        <v>380</v>
      </c>
      <c r="G8" s="291">
        <v>0</v>
      </c>
    </row>
    <row r="9" spans="1:8">
      <c r="A9" s="261">
        <v>921</v>
      </c>
      <c r="B9" s="290">
        <v>92195</v>
      </c>
      <c r="C9" s="242" t="s">
        <v>117</v>
      </c>
      <c r="D9" s="258">
        <f t="shared" si="0"/>
        <v>630</v>
      </c>
      <c r="E9" s="291">
        <v>0</v>
      </c>
      <c r="F9" s="259">
        <v>630</v>
      </c>
      <c r="G9" s="291">
        <v>0</v>
      </c>
    </row>
    <row r="10" spans="1:8">
      <c r="A10" s="261">
        <v>921</v>
      </c>
      <c r="B10" s="290">
        <v>92195</v>
      </c>
      <c r="C10" s="242" t="s">
        <v>118</v>
      </c>
      <c r="D10" s="258">
        <f t="shared" si="0"/>
        <v>330</v>
      </c>
      <c r="E10" s="291">
        <v>0</v>
      </c>
      <c r="F10" s="259">
        <v>330</v>
      </c>
      <c r="G10" s="291">
        <v>0</v>
      </c>
    </row>
    <row r="11" spans="1:8">
      <c r="A11" s="261">
        <v>921</v>
      </c>
      <c r="B11" s="290">
        <v>92195</v>
      </c>
      <c r="C11" s="242" t="s">
        <v>159</v>
      </c>
      <c r="D11" s="258">
        <f t="shared" si="0"/>
        <v>560</v>
      </c>
      <c r="E11" s="291">
        <v>0</v>
      </c>
      <c r="F11" s="259">
        <v>560</v>
      </c>
      <c r="G11" s="291">
        <v>0</v>
      </c>
    </row>
    <row r="12" spans="1:8">
      <c r="A12" s="261">
        <v>921</v>
      </c>
      <c r="B12" s="290">
        <v>92195</v>
      </c>
      <c r="C12" s="242" t="s">
        <v>158</v>
      </c>
      <c r="D12" s="258">
        <f t="shared" si="0"/>
        <v>280</v>
      </c>
      <c r="E12" s="291">
        <f>G12</f>
        <v>106.76</v>
      </c>
      <c r="F12" s="259">
        <v>280</v>
      </c>
      <c r="G12" s="291">
        <v>106.76</v>
      </c>
    </row>
    <row r="13" spans="1:8">
      <c r="A13" s="261">
        <v>921</v>
      </c>
      <c r="B13" s="290">
        <v>92195</v>
      </c>
      <c r="C13" s="242" t="s">
        <v>130</v>
      </c>
      <c r="D13" s="258">
        <f t="shared" si="0"/>
        <v>300</v>
      </c>
      <c r="E13" s="291">
        <v>0</v>
      </c>
      <c r="F13" s="259">
        <v>300</v>
      </c>
      <c r="G13" s="291">
        <v>0</v>
      </c>
    </row>
    <row r="14" spans="1:8">
      <c r="A14" s="261">
        <v>921</v>
      </c>
      <c r="B14" s="290">
        <v>92195</v>
      </c>
      <c r="C14" s="242" t="s">
        <v>132</v>
      </c>
      <c r="D14" s="258">
        <f t="shared" si="0"/>
        <v>1180</v>
      </c>
      <c r="E14" s="291">
        <v>0</v>
      </c>
      <c r="F14" s="259">
        <v>1180</v>
      </c>
      <c r="G14" s="291">
        <v>0</v>
      </c>
    </row>
    <row r="15" spans="1:8">
      <c r="A15" s="261">
        <v>921</v>
      </c>
      <c r="B15" s="290">
        <v>92195</v>
      </c>
      <c r="C15" s="242" t="s">
        <v>119</v>
      </c>
      <c r="D15" s="258">
        <f t="shared" si="0"/>
        <v>630</v>
      </c>
      <c r="E15" s="291">
        <v>0</v>
      </c>
      <c r="F15" s="259">
        <v>630</v>
      </c>
      <c r="G15" s="291">
        <v>0</v>
      </c>
    </row>
    <row r="16" spans="1:8">
      <c r="A16" s="261">
        <v>921</v>
      </c>
      <c r="B16" s="290">
        <v>92195</v>
      </c>
      <c r="C16" s="242" t="s">
        <v>120</v>
      </c>
      <c r="D16" s="258">
        <f t="shared" si="0"/>
        <v>310</v>
      </c>
      <c r="E16" s="291">
        <v>0</v>
      </c>
      <c r="F16" s="259">
        <v>310</v>
      </c>
      <c r="G16" s="291">
        <v>0</v>
      </c>
    </row>
    <row r="17" spans="1:7">
      <c r="A17" s="261">
        <v>921</v>
      </c>
      <c r="B17" s="290">
        <v>92195</v>
      </c>
      <c r="C17" s="242" t="s">
        <v>131</v>
      </c>
      <c r="D17" s="258">
        <f t="shared" si="0"/>
        <v>1400</v>
      </c>
      <c r="E17" s="291">
        <v>0</v>
      </c>
      <c r="F17" s="259">
        <v>1400</v>
      </c>
      <c r="G17" s="291">
        <v>0</v>
      </c>
    </row>
    <row r="18" spans="1:7">
      <c r="A18" s="261">
        <v>921</v>
      </c>
      <c r="B18" s="290">
        <v>92195</v>
      </c>
      <c r="C18" s="242" t="s">
        <v>121</v>
      </c>
      <c r="D18" s="258">
        <f t="shared" si="0"/>
        <v>7060</v>
      </c>
      <c r="E18" s="291">
        <v>0</v>
      </c>
      <c r="F18" s="259">
        <v>7060</v>
      </c>
      <c r="G18" s="291">
        <v>0</v>
      </c>
    </row>
    <row r="19" spans="1:7">
      <c r="A19" s="261">
        <v>921</v>
      </c>
      <c r="B19" s="290">
        <v>92195</v>
      </c>
      <c r="C19" s="242" t="s">
        <v>122</v>
      </c>
      <c r="D19" s="258">
        <f t="shared" si="0"/>
        <v>400</v>
      </c>
      <c r="E19" s="291">
        <v>0</v>
      </c>
      <c r="F19" s="259">
        <v>400</v>
      </c>
      <c r="G19" s="291">
        <v>0</v>
      </c>
    </row>
    <row r="20" spans="1:7">
      <c r="A20" s="261">
        <v>921</v>
      </c>
      <c r="B20" s="290">
        <v>92195</v>
      </c>
      <c r="C20" s="242" t="s">
        <v>123</v>
      </c>
      <c r="D20" s="258">
        <f t="shared" si="0"/>
        <v>390</v>
      </c>
      <c r="E20" s="291">
        <v>0</v>
      </c>
      <c r="F20" s="259">
        <v>390</v>
      </c>
      <c r="G20" s="291">
        <v>0</v>
      </c>
    </row>
    <row r="21" spans="1:7">
      <c r="A21" s="261">
        <v>921</v>
      </c>
      <c r="B21" s="290">
        <v>92195</v>
      </c>
      <c r="C21" s="242" t="s">
        <v>124</v>
      </c>
      <c r="D21" s="258">
        <f t="shared" si="0"/>
        <v>300</v>
      </c>
      <c r="E21" s="291">
        <v>0</v>
      </c>
      <c r="F21" s="259">
        <v>300</v>
      </c>
      <c r="G21" s="291">
        <v>0</v>
      </c>
    </row>
    <row r="22" spans="1:7">
      <c r="A22" s="261">
        <v>921</v>
      </c>
      <c r="B22" s="290">
        <v>92195</v>
      </c>
      <c r="C22" s="242" t="s">
        <v>125</v>
      </c>
      <c r="D22" s="258">
        <f t="shared" si="0"/>
        <v>1080</v>
      </c>
      <c r="E22" s="291">
        <v>0</v>
      </c>
      <c r="F22" s="259">
        <v>1080</v>
      </c>
      <c r="G22" s="291">
        <v>0</v>
      </c>
    </row>
    <row r="23" spans="1:7">
      <c r="A23" s="261">
        <v>921</v>
      </c>
      <c r="B23" s="290">
        <v>92195</v>
      </c>
      <c r="C23" s="242" t="s">
        <v>126</v>
      </c>
      <c r="D23" s="258">
        <f t="shared" si="0"/>
        <v>730</v>
      </c>
      <c r="E23" s="291">
        <v>0</v>
      </c>
      <c r="F23" s="259">
        <v>730</v>
      </c>
      <c r="G23" s="291">
        <v>0</v>
      </c>
    </row>
    <row r="24" spans="1:7" ht="13.5" thickBot="1">
      <c r="A24" s="294">
        <v>921</v>
      </c>
      <c r="B24" s="295">
        <v>92195</v>
      </c>
      <c r="C24" s="296" t="s">
        <v>127</v>
      </c>
      <c r="D24" s="297">
        <f t="shared" si="0"/>
        <v>4300</v>
      </c>
      <c r="E24" s="291">
        <v>0</v>
      </c>
      <c r="F24" s="298">
        <v>4300</v>
      </c>
      <c r="G24" s="291">
        <v>0</v>
      </c>
    </row>
    <row r="25" spans="1:7" ht="13.5" thickBot="1">
      <c r="A25" s="397" t="s">
        <v>20</v>
      </c>
      <c r="B25" s="398"/>
      <c r="C25" s="399"/>
      <c r="D25" s="299">
        <f>SUM(D7:D24)</f>
        <v>20840</v>
      </c>
      <c r="E25" s="300">
        <f>SUM(E7:E24)</f>
        <v>106.76</v>
      </c>
      <c r="F25" s="299">
        <f>SUM(F7:F24)</f>
        <v>20840</v>
      </c>
      <c r="G25" s="301">
        <f>SUM(G7:G24)</f>
        <v>106.76</v>
      </c>
    </row>
  </sheetData>
  <mergeCells count="9">
    <mergeCell ref="A25:C25"/>
    <mergeCell ref="G1:H1"/>
    <mergeCell ref="A2:G2"/>
    <mergeCell ref="A4:A5"/>
    <mergeCell ref="B4:B5"/>
    <mergeCell ref="C4:C5"/>
    <mergeCell ref="D4:D5"/>
    <mergeCell ref="E4:E5"/>
    <mergeCell ref="F4:G4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"/>
  <sheetViews>
    <sheetView showGridLines="0" workbookViewId="0">
      <selection activeCell="K17" sqref="K17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2.28515625" customWidth="1"/>
    <col min="5" max="5" width="11.7109375" customWidth="1"/>
    <col min="6" max="6" width="12.140625" customWidth="1"/>
    <col min="7" max="7" width="11" customWidth="1"/>
    <col min="8" max="8" width="14.140625" customWidth="1"/>
    <col min="9" max="9" width="19.42578125" customWidth="1"/>
  </cols>
  <sheetData>
    <row r="1" spans="1:9" ht="48.75" customHeight="1">
      <c r="I1" s="36" t="s">
        <v>200</v>
      </c>
    </row>
    <row r="2" spans="1:9" ht="48" customHeight="1">
      <c r="A2" s="339" t="s">
        <v>181</v>
      </c>
      <c r="B2" s="340"/>
      <c r="C2" s="340"/>
      <c r="D2" s="340"/>
      <c r="E2" s="340"/>
      <c r="F2" s="411"/>
      <c r="G2" s="411"/>
      <c r="H2" s="411"/>
    </row>
    <row r="3" spans="1:9" ht="9.75" customHeight="1" thickBot="1">
      <c r="A3" s="6"/>
      <c r="B3" s="6"/>
      <c r="C3" s="6"/>
      <c r="D3" s="6"/>
      <c r="E3" s="6"/>
      <c r="F3" s="6"/>
      <c r="G3" s="6"/>
      <c r="I3" s="1" t="s">
        <v>0</v>
      </c>
    </row>
    <row r="4" spans="1:9" ht="30" customHeight="1">
      <c r="A4" s="412" t="s">
        <v>8</v>
      </c>
      <c r="B4" s="414" t="s">
        <v>18</v>
      </c>
      <c r="C4" s="416" t="s">
        <v>19</v>
      </c>
      <c r="D4" s="418" t="s">
        <v>177</v>
      </c>
      <c r="E4" s="419"/>
      <c r="F4" s="418" t="s">
        <v>178</v>
      </c>
      <c r="G4" s="419"/>
      <c r="H4" s="416" t="s">
        <v>180</v>
      </c>
      <c r="I4" s="409" t="s">
        <v>157</v>
      </c>
    </row>
    <row r="5" spans="1:9" ht="12" customHeight="1">
      <c r="A5" s="413"/>
      <c r="B5" s="415"/>
      <c r="C5" s="417"/>
      <c r="D5" s="392" t="s">
        <v>171</v>
      </c>
      <c r="E5" s="392" t="s">
        <v>179</v>
      </c>
      <c r="F5" s="392" t="s">
        <v>171</v>
      </c>
      <c r="G5" s="392" t="s">
        <v>179</v>
      </c>
      <c r="H5" s="417"/>
      <c r="I5" s="410"/>
    </row>
    <row r="6" spans="1:9" ht="18" customHeight="1">
      <c r="A6" s="413"/>
      <c r="B6" s="415"/>
      <c r="C6" s="417"/>
      <c r="D6" s="420"/>
      <c r="E6" s="420"/>
      <c r="F6" s="420"/>
      <c r="G6" s="420"/>
      <c r="H6" s="417"/>
      <c r="I6" s="410"/>
    </row>
    <row r="7" spans="1:9" ht="42" customHeight="1">
      <c r="A7" s="413"/>
      <c r="B7" s="415"/>
      <c r="C7" s="417"/>
      <c r="D7" s="393"/>
      <c r="E7" s="393"/>
      <c r="F7" s="393"/>
      <c r="G7" s="393"/>
      <c r="H7" s="417"/>
      <c r="I7" s="410"/>
    </row>
    <row r="8" spans="1:9" ht="12.75" customHeight="1">
      <c r="A8" s="84">
        <v>1</v>
      </c>
      <c r="B8" s="22">
        <v>2</v>
      </c>
      <c r="C8" s="22">
        <v>3</v>
      </c>
      <c r="D8" s="22">
        <v>4</v>
      </c>
      <c r="E8" s="22" t="s">
        <v>113</v>
      </c>
      <c r="F8" s="22" t="s">
        <v>15</v>
      </c>
      <c r="G8" s="22" t="s">
        <v>115</v>
      </c>
      <c r="H8" s="22" t="s">
        <v>186</v>
      </c>
      <c r="I8" s="85" t="s">
        <v>187</v>
      </c>
    </row>
    <row r="9" spans="1:9" ht="19.5" customHeight="1">
      <c r="A9" s="113"/>
      <c r="B9" s="114" t="s">
        <v>2</v>
      </c>
      <c r="C9" s="108"/>
      <c r="D9" s="108"/>
      <c r="E9" s="108"/>
      <c r="F9" s="108"/>
      <c r="G9" s="108"/>
      <c r="H9" s="108"/>
      <c r="I9" s="115"/>
    </row>
    <row r="10" spans="1:9" ht="19.5" customHeight="1" thickBot="1">
      <c r="A10" s="109" t="s">
        <v>12</v>
      </c>
      <c r="B10" s="110" t="s">
        <v>138</v>
      </c>
      <c r="C10" s="111">
        <v>0</v>
      </c>
      <c r="D10" s="213">
        <v>280000</v>
      </c>
      <c r="E10" s="213">
        <f>SUM(E11:E12)</f>
        <v>124244.36</v>
      </c>
      <c r="F10" s="213">
        <v>280000</v>
      </c>
      <c r="G10" s="213">
        <f t="shared" ref="G10:H10" si="0">SUM(G11:G12)</f>
        <v>106147.9</v>
      </c>
      <c r="H10" s="213">
        <f t="shared" si="0"/>
        <v>18096.46</v>
      </c>
      <c r="I10" s="112">
        <v>0</v>
      </c>
    </row>
    <row r="11" spans="1:9" ht="19.5" customHeight="1" thickTop="1">
      <c r="A11" s="116" t="s">
        <v>139</v>
      </c>
      <c r="B11" s="117" t="s">
        <v>74</v>
      </c>
      <c r="C11" s="118">
        <v>0</v>
      </c>
      <c r="D11" s="214">
        <v>130000</v>
      </c>
      <c r="E11" s="214">
        <v>59047.65</v>
      </c>
      <c r="F11" s="214">
        <v>130000</v>
      </c>
      <c r="G11" s="214">
        <v>50962.04</v>
      </c>
      <c r="H11" s="214">
        <v>8085.61</v>
      </c>
      <c r="I11" s="119">
        <v>0</v>
      </c>
    </row>
    <row r="12" spans="1:9" ht="19.5" customHeight="1">
      <c r="A12" s="113" t="s">
        <v>140</v>
      </c>
      <c r="B12" s="114" t="s">
        <v>107</v>
      </c>
      <c r="C12" s="108">
        <v>0</v>
      </c>
      <c r="D12" s="215">
        <v>150000</v>
      </c>
      <c r="E12" s="215">
        <v>65196.71</v>
      </c>
      <c r="F12" s="215">
        <v>150000</v>
      </c>
      <c r="G12" s="215">
        <v>55185.86</v>
      </c>
      <c r="H12" s="215">
        <v>10010.85</v>
      </c>
      <c r="I12" s="115">
        <v>0</v>
      </c>
    </row>
    <row r="13" spans="1:9" ht="19.5" customHeight="1" thickBot="1">
      <c r="A13" s="109" t="s">
        <v>13</v>
      </c>
      <c r="B13" s="110" t="s">
        <v>141</v>
      </c>
      <c r="C13" s="111">
        <v>0</v>
      </c>
      <c r="D13" s="213">
        <v>160000</v>
      </c>
      <c r="E13" s="213">
        <f>E14</f>
        <v>50374.34</v>
      </c>
      <c r="F13" s="213">
        <v>160000</v>
      </c>
      <c r="G13" s="213">
        <f t="shared" ref="G13:H13" si="1">G14</f>
        <v>50355.6</v>
      </c>
      <c r="H13" s="213">
        <f t="shared" si="1"/>
        <v>18.739999999999998</v>
      </c>
      <c r="I13" s="112">
        <v>0</v>
      </c>
    </row>
    <row r="14" spans="1:9" ht="19.5" customHeight="1" thickTop="1" thickBot="1">
      <c r="A14" s="104" t="s">
        <v>139</v>
      </c>
      <c r="B14" s="105" t="s">
        <v>72</v>
      </c>
      <c r="C14" s="106">
        <v>0</v>
      </c>
      <c r="D14" s="216">
        <v>160000</v>
      </c>
      <c r="E14" s="216">
        <v>50374.34</v>
      </c>
      <c r="F14" s="216">
        <v>160000</v>
      </c>
      <c r="G14" s="216">
        <v>50355.6</v>
      </c>
      <c r="H14" s="216">
        <v>18.739999999999998</v>
      </c>
      <c r="I14" s="107">
        <v>0</v>
      </c>
    </row>
    <row r="15" spans="1:9" ht="19.5" customHeight="1" thickBot="1">
      <c r="A15" s="99" t="s">
        <v>20</v>
      </c>
      <c r="B15" s="100"/>
      <c r="C15" s="101">
        <v>0</v>
      </c>
      <c r="D15" s="217">
        <f t="shared" ref="D15:I15" si="2">D10+D13</f>
        <v>440000</v>
      </c>
      <c r="E15" s="217">
        <f t="shared" si="2"/>
        <v>174618.7</v>
      </c>
      <c r="F15" s="217">
        <f t="shared" si="2"/>
        <v>440000</v>
      </c>
      <c r="G15" s="217">
        <f t="shared" si="2"/>
        <v>156503.5</v>
      </c>
      <c r="H15" s="217">
        <f t="shared" si="2"/>
        <v>18115.2</v>
      </c>
      <c r="I15" s="120">
        <f t="shared" si="2"/>
        <v>0</v>
      </c>
    </row>
    <row r="16" spans="1:9" ht="15" customHeight="1"/>
    <row r="17" spans="1:1" ht="12.75" customHeight="1">
      <c r="A17" s="23"/>
    </row>
    <row r="18" spans="1:1">
      <c r="A18" s="23"/>
    </row>
    <row r="19" spans="1:1">
      <c r="A19" s="23"/>
    </row>
    <row r="20" spans="1:1">
      <c r="A20" s="23"/>
    </row>
  </sheetData>
  <mergeCells count="12">
    <mergeCell ref="I4:I7"/>
    <mergeCell ref="A2:H2"/>
    <mergeCell ref="A4:A7"/>
    <mergeCell ref="B4:B7"/>
    <mergeCell ref="C4:C7"/>
    <mergeCell ref="H4:H7"/>
    <mergeCell ref="D4:E4"/>
    <mergeCell ref="F4:G4"/>
    <mergeCell ref="D5:D7"/>
    <mergeCell ref="E5:E7"/>
    <mergeCell ref="F5:F7"/>
    <mergeCell ref="G5:G7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showGridLines="0" workbookViewId="0">
      <selection activeCell="I3" sqref="I3"/>
    </sheetView>
  </sheetViews>
  <sheetFormatPr defaultRowHeight="12.75"/>
  <cols>
    <col min="1" max="1" width="4" style="6" customWidth="1"/>
    <col min="2" max="2" width="8.140625" style="6" customWidth="1"/>
    <col min="3" max="3" width="9.85546875" style="6" customWidth="1"/>
    <col min="4" max="4" width="41.5703125" style="6" customWidth="1"/>
    <col min="5" max="5" width="24.7109375" style="6" customWidth="1"/>
    <col min="6" max="6" width="22.42578125" style="6" customWidth="1"/>
    <col min="7" max="16384" width="9.140625" style="6"/>
  </cols>
  <sheetData>
    <row r="1" spans="1:10" ht="48.75" customHeight="1">
      <c r="F1" s="272" t="s">
        <v>201</v>
      </c>
    </row>
    <row r="2" spans="1:10" ht="48" customHeight="1">
      <c r="A2" s="339" t="s">
        <v>169</v>
      </c>
      <c r="B2" s="339"/>
      <c r="C2" s="339"/>
      <c r="D2" s="339"/>
      <c r="E2" s="339"/>
      <c r="F2" s="339"/>
      <c r="G2" s="33"/>
      <c r="I2" s="24"/>
      <c r="J2" s="24"/>
    </row>
    <row r="3" spans="1:10" ht="9.75" customHeight="1" thickBot="1">
      <c r="A3" s="25"/>
      <c r="B3" s="25"/>
      <c r="C3" s="25"/>
      <c r="D3" s="25"/>
      <c r="E3" s="139"/>
      <c r="F3" s="1" t="s">
        <v>0</v>
      </c>
      <c r="I3" s="24"/>
      <c r="J3" s="24"/>
    </row>
    <row r="4" spans="1:10" ht="64.5" customHeight="1">
      <c r="A4" s="79" t="s">
        <v>8</v>
      </c>
      <c r="B4" s="80" t="s">
        <v>1</v>
      </c>
      <c r="C4" s="80" t="s">
        <v>3</v>
      </c>
      <c r="D4" s="80" t="s">
        <v>21</v>
      </c>
      <c r="E4" s="140" t="s">
        <v>22</v>
      </c>
      <c r="F4" s="207" t="s">
        <v>182</v>
      </c>
    </row>
    <row r="5" spans="1:10" ht="12" customHeight="1">
      <c r="A5" s="84">
        <v>1</v>
      </c>
      <c r="B5" s="22">
        <v>2</v>
      </c>
      <c r="C5" s="22">
        <v>3</v>
      </c>
      <c r="D5" s="22">
        <v>4</v>
      </c>
      <c r="E5" s="85">
        <v>5</v>
      </c>
      <c r="F5" s="85" t="s">
        <v>15</v>
      </c>
    </row>
    <row r="6" spans="1:10" ht="30" customHeight="1">
      <c r="A6" s="86" t="s">
        <v>12</v>
      </c>
      <c r="B6" s="16">
        <v>921</v>
      </c>
      <c r="C6" s="16">
        <v>92116</v>
      </c>
      <c r="D6" s="16" t="s">
        <v>108</v>
      </c>
      <c r="E6" s="212">
        <v>180000</v>
      </c>
      <c r="F6" s="212">
        <v>90000</v>
      </c>
    </row>
    <row r="7" spans="1:10" ht="30" customHeight="1" thickBot="1">
      <c r="A7" s="421" t="s">
        <v>20</v>
      </c>
      <c r="B7" s="422"/>
      <c r="C7" s="422"/>
      <c r="D7" s="423"/>
      <c r="E7" s="203">
        <f>SUM(E6)</f>
        <v>180000</v>
      </c>
      <c r="F7" s="203">
        <f>SUM(F6)</f>
        <v>90000</v>
      </c>
    </row>
    <row r="9" spans="1:10">
      <c r="A9" s="26"/>
    </row>
  </sheetData>
  <mergeCells count="2">
    <mergeCell ref="A7:D7"/>
    <mergeCell ref="A2:F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>
      <selection activeCell="J7" sqref="J7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0.7109375" customWidth="1"/>
    <col min="6" max="6" width="19.5703125" customWidth="1"/>
  </cols>
  <sheetData>
    <row r="1" spans="1:7" ht="48.75" customHeight="1">
      <c r="F1" s="273" t="s">
        <v>203</v>
      </c>
    </row>
    <row r="2" spans="1:7" ht="60" customHeight="1">
      <c r="A2" s="339" t="s">
        <v>170</v>
      </c>
      <c r="B2" s="339"/>
      <c r="C2" s="339"/>
      <c r="D2" s="339"/>
      <c r="E2" s="339"/>
      <c r="F2" s="339"/>
      <c r="G2" s="10"/>
    </row>
    <row r="3" spans="1:7" ht="9.75" customHeight="1" thickBot="1">
      <c r="A3" s="25"/>
      <c r="B3" s="25"/>
      <c r="C3" s="25"/>
      <c r="D3" s="25"/>
      <c r="E3" s="139"/>
      <c r="F3" s="1" t="s">
        <v>0</v>
      </c>
    </row>
    <row r="4" spans="1:7" ht="64.5" customHeight="1">
      <c r="A4" s="11" t="s">
        <v>8</v>
      </c>
      <c r="B4" s="11" t="s">
        <v>1</v>
      </c>
      <c r="C4" s="11" t="s">
        <v>3</v>
      </c>
      <c r="D4" s="12" t="s">
        <v>23</v>
      </c>
      <c r="E4" s="141" t="s">
        <v>171</v>
      </c>
      <c r="F4" s="207" t="s">
        <v>192</v>
      </c>
    </row>
    <row r="5" spans="1:7" s="28" customFormat="1" ht="12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15</v>
      </c>
    </row>
    <row r="6" spans="1:7" s="28" customFormat="1" ht="28.5" customHeight="1">
      <c r="A6" s="136" t="s">
        <v>12</v>
      </c>
      <c r="B6" s="137" t="s">
        <v>35</v>
      </c>
      <c r="C6" s="137" t="s">
        <v>39</v>
      </c>
      <c r="D6" s="138" t="s">
        <v>160</v>
      </c>
      <c r="E6" s="197">
        <v>511039</v>
      </c>
      <c r="F6" s="197">
        <v>511039</v>
      </c>
    </row>
    <row r="7" spans="1:7" s="28" customFormat="1" ht="28.5" customHeight="1">
      <c r="A7" s="90" t="s">
        <v>13</v>
      </c>
      <c r="B7" s="87">
        <v>801</v>
      </c>
      <c r="C7" s="87">
        <v>80104</v>
      </c>
      <c r="D7" s="27" t="s">
        <v>109</v>
      </c>
      <c r="E7" s="198">
        <v>368610</v>
      </c>
      <c r="F7" s="198">
        <v>153662.82999999999</v>
      </c>
    </row>
    <row r="8" spans="1:7" s="28" customFormat="1" ht="28.5" customHeight="1">
      <c r="A8" s="136" t="s">
        <v>14</v>
      </c>
      <c r="B8" s="137">
        <v>851</v>
      </c>
      <c r="C8" s="137">
        <v>85154</v>
      </c>
      <c r="D8" s="138" t="s">
        <v>194</v>
      </c>
      <c r="E8" s="197">
        <v>4000</v>
      </c>
      <c r="F8" s="197">
        <v>0</v>
      </c>
    </row>
    <row r="9" spans="1:7" ht="30" customHeight="1">
      <c r="A9" s="90" t="s">
        <v>143</v>
      </c>
      <c r="B9" s="87">
        <v>900</v>
      </c>
      <c r="C9" s="87">
        <v>90013</v>
      </c>
      <c r="D9" s="27" t="s">
        <v>195</v>
      </c>
      <c r="E9" s="198">
        <v>900000</v>
      </c>
      <c r="F9" s="198">
        <v>0</v>
      </c>
    </row>
    <row r="10" spans="1:7" ht="30" customHeight="1">
      <c r="A10" s="424" t="s">
        <v>20</v>
      </c>
      <c r="B10" s="425"/>
      <c r="C10" s="425"/>
      <c r="D10" s="426"/>
      <c r="E10" s="199">
        <f>SUM(E6:E9)</f>
        <v>1783649</v>
      </c>
      <c r="F10" s="199">
        <f>SUM(F6:F9)</f>
        <v>664701.82999999996</v>
      </c>
    </row>
    <row r="12" spans="1:7">
      <c r="A12" s="26"/>
    </row>
  </sheetData>
  <mergeCells count="2">
    <mergeCell ref="A2:F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A2" sqref="A2:F2"/>
    </sheetView>
  </sheetViews>
  <sheetFormatPr defaultRowHeight="12.75"/>
  <cols>
    <col min="1" max="1" width="5.28515625" customWidth="1"/>
    <col min="2" max="2" width="7.42578125" customWidth="1"/>
    <col min="3" max="3" width="10.42578125" customWidth="1"/>
    <col min="4" max="4" width="43.85546875" customWidth="1"/>
    <col min="5" max="5" width="17.85546875" customWidth="1"/>
    <col min="6" max="6" width="18.140625" customWidth="1"/>
  </cols>
  <sheetData>
    <row r="1" spans="1:7" ht="48.75" customHeight="1">
      <c r="F1" s="36" t="s">
        <v>202</v>
      </c>
    </row>
    <row r="2" spans="1:7" ht="60" customHeight="1">
      <c r="A2" s="339" t="s">
        <v>193</v>
      </c>
      <c r="B2" s="339"/>
      <c r="C2" s="339"/>
      <c r="D2" s="339"/>
      <c r="E2" s="339"/>
      <c r="F2" s="339"/>
      <c r="G2" s="10"/>
    </row>
    <row r="3" spans="1:7" ht="9.75" customHeight="1" thickBot="1">
      <c r="A3" s="25"/>
      <c r="B3" s="25"/>
      <c r="C3" s="25"/>
      <c r="D3" s="25"/>
      <c r="E3" s="139"/>
      <c r="F3" s="1" t="s">
        <v>0</v>
      </c>
    </row>
    <row r="4" spans="1:7" ht="64.5" customHeight="1">
      <c r="A4" s="102" t="s">
        <v>8</v>
      </c>
      <c r="B4" s="103" t="s">
        <v>1</v>
      </c>
      <c r="C4" s="103" t="s">
        <v>3</v>
      </c>
      <c r="D4" s="103" t="s">
        <v>24</v>
      </c>
      <c r="E4" s="247" t="s">
        <v>22</v>
      </c>
      <c r="F4" s="246" t="s">
        <v>182</v>
      </c>
    </row>
    <row r="5" spans="1:7" s="28" customFormat="1" ht="12" customHeight="1">
      <c r="A5" s="84">
        <v>1</v>
      </c>
      <c r="B5" s="22">
        <v>2</v>
      </c>
      <c r="C5" s="22">
        <v>3</v>
      </c>
      <c r="D5" s="22">
        <v>4</v>
      </c>
      <c r="E5" s="249">
        <v>5</v>
      </c>
      <c r="F5" s="85" t="s">
        <v>15</v>
      </c>
    </row>
    <row r="6" spans="1:7" s="28" customFormat="1" ht="27.75" customHeight="1">
      <c r="A6" s="204" t="s">
        <v>12</v>
      </c>
      <c r="B6" s="206">
        <v>600</v>
      </c>
      <c r="C6" s="206">
        <v>60095</v>
      </c>
      <c r="D6" s="210" t="s">
        <v>175</v>
      </c>
      <c r="E6" s="250">
        <v>10000</v>
      </c>
      <c r="F6" s="205">
        <v>3300</v>
      </c>
    </row>
    <row r="7" spans="1:7" s="28" customFormat="1" ht="18.75" customHeight="1">
      <c r="A7" s="204"/>
      <c r="B7" s="206">
        <v>710</v>
      </c>
      <c r="C7" s="206">
        <v>71035</v>
      </c>
      <c r="D7" s="211" t="s">
        <v>176</v>
      </c>
      <c r="E7" s="250">
        <v>30000</v>
      </c>
      <c r="F7" s="205">
        <v>10000</v>
      </c>
    </row>
    <row r="8" spans="1:7" s="28" customFormat="1" ht="23.25" customHeight="1">
      <c r="A8" s="126" t="s">
        <v>12</v>
      </c>
      <c r="B8" s="124">
        <v>754</v>
      </c>
      <c r="C8" s="124">
        <v>75412</v>
      </c>
      <c r="D8" s="125" t="s">
        <v>142</v>
      </c>
      <c r="E8" s="251">
        <v>268960</v>
      </c>
      <c r="F8" s="200">
        <v>186300</v>
      </c>
    </row>
    <row r="9" spans="1:7" ht="30" customHeight="1">
      <c r="A9" s="127" t="s">
        <v>13</v>
      </c>
      <c r="B9" s="122">
        <v>851</v>
      </c>
      <c r="C9" s="122">
        <v>85154</v>
      </c>
      <c r="D9" s="122" t="s">
        <v>110</v>
      </c>
      <c r="E9" s="252">
        <v>45000</v>
      </c>
      <c r="F9" s="201">
        <v>45000</v>
      </c>
    </row>
    <row r="10" spans="1:7" ht="30" customHeight="1">
      <c r="A10" s="128" t="s">
        <v>14</v>
      </c>
      <c r="B10" s="121">
        <v>851</v>
      </c>
      <c r="C10" s="121">
        <v>85154</v>
      </c>
      <c r="D10" s="121" t="s">
        <v>111</v>
      </c>
      <c r="E10" s="253">
        <v>63000</v>
      </c>
      <c r="F10" s="202">
        <v>31500</v>
      </c>
    </row>
    <row r="11" spans="1:7" ht="30" customHeight="1">
      <c r="A11" s="128" t="s">
        <v>143</v>
      </c>
      <c r="B11" s="121">
        <v>851</v>
      </c>
      <c r="C11" s="121">
        <v>85154</v>
      </c>
      <c r="D11" s="123" t="s">
        <v>112</v>
      </c>
      <c r="E11" s="253">
        <v>75600</v>
      </c>
      <c r="F11" s="202">
        <v>31500</v>
      </c>
    </row>
    <row r="12" spans="1:7" ht="30" customHeight="1">
      <c r="A12" s="128" t="s">
        <v>113</v>
      </c>
      <c r="B12" s="121">
        <v>851</v>
      </c>
      <c r="C12" s="121">
        <v>85195</v>
      </c>
      <c r="D12" s="123" t="s">
        <v>153</v>
      </c>
      <c r="E12" s="253">
        <v>15500</v>
      </c>
      <c r="F12" s="202">
        <v>12400</v>
      </c>
    </row>
    <row r="13" spans="1:7" ht="30" customHeight="1">
      <c r="A13" s="128"/>
      <c r="B13" s="121">
        <v>900</v>
      </c>
      <c r="C13" s="121">
        <v>90003</v>
      </c>
      <c r="D13" s="209" t="s">
        <v>173</v>
      </c>
      <c r="E13" s="253">
        <v>69600</v>
      </c>
      <c r="F13" s="202">
        <v>23200</v>
      </c>
    </row>
    <row r="14" spans="1:7" ht="30" customHeight="1">
      <c r="A14" s="128"/>
      <c r="B14" s="121">
        <v>900</v>
      </c>
      <c r="C14" s="121">
        <v>90004</v>
      </c>
      <c r="D14" s="208" t="s">
        <v>172</v>
      </c>
      <c r="E14" s="253">
        <v>66000</v>
      </c>
      <c r="F14" s="202">
        <v>22000</v>
      </c>
    </row>
    <row r="15" spans="1:7" ht="30" customHeight="1">
      <c r="A15" s="128"/>
      <c r="B15" s="121">
        <v>900</v>
      </c>
      <c r="C15" s="121">
        <v>90095</v>
      </c>
      <c r="D15" s="209" t="s">
        <v>174</v>
      </c>
      <c r="E15" s="253">
        <v>42800</v>
      </c>
      <c r="F15" s="202">
        <v>14300</v>
      </c>
    </row>
    <row r="16" spans="1:7" ht="30" customHeight="1">
      <c r="A16" s="128" t="s">
        <v>15</v>
      </c>
      <c r="B16" s="121">
        <v>921</v>
      </c>
      <c r="C16" s="121">
        <v>92120</v>
      </c>
      <c r="D16" s="121" t="s">
        <v>114</v>
      </c>
      <c r="E16" s="253">
        <v>75000</v>
      </c>
      <c r="F16" s="202">
        <v>0</v>
      </c>
    </row>
    <row r="17" spans="1:6" ht="30" customHeight="1">
      <c r="A17" s="128" t="s">
        <v>115</v>
      </c>
      <c r="B17" s="121">
        <v>926</v>
      </c>
      <c r="C17" s="121">
        <v>92695</v>
      </c>
      <c r="D17" s="121" t="s">
        <v>116</v>
      </c>
      <c r="E17" s="253">
        <v>342000</v>
      </c>
      <c r="F17" s="202">
        <v>180800</v>
      </c>
    </row>
    <row r="18" spans="1:6" ht="30" customHeight="1" thickBot="1">
      <c r="A18" s="421" t="s">
        <v>20</v>
      </c>
      <c r="B18" s="422"/>
      <c r="C18" s="422"/>
      <c r="D18" s="423"/>
      <c r="E18" s="254">
        <f>SUM(E8:E17)</f>
        <v>1063460</v>
      </c>
      <c r="F18" s="203">
        <f>SUM(F8:F17)</f>
        <v>547000</v>
      </c>
    </row>
    <row r="20" spans="1:6">
      <c r="A20" s="26"/>
    </row>
  </sheetData>
  <mergeCells count="2">
    <mergeCell ref="A2:F2"/>
    <mergeCell ref="A18:D18"/>
  </mergeCells>
  <printOptions horizontalCentered="1"/>
  <pageMargins left="0" right="0" top="2.204724409448819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7</vt:i4>
      </vt:variant>
    </vt:vector>
  </HeadingPairs>
  <TitlesOfParts>
    <vt:vector size="17" baseType="lpstr">
      <vt:lpstr>Tab.nr 2</vt:lpstr>
      <vt:lpstr>Tab.nr 3</vt:lpstr>
      <vt:lpstr>Tab.nr 4</vt:lpstr>
      <vt:lpstr>Tab.nr 5</vt:lpstr>
      <vt:lpstr>Tab.nr 6</vt:lpstr>
      <vt:lpstr>Tab.nr8</vt:lpstr>
      <vt:lpstr>Tab.nr 9</vt:lpstr>
      <vt:lpstr>Tab.nr10</vt:lpstr>
      <vt:lpstr>Tab.nr11</vt:lpstr>
      <vt:lpstr>tab. nr 12</vt:lpstr>
      <vt:lpstr>'Tab.nr 3'!Obszar_wydruku</vt:lpstr>
      <vt:lpstr>'Tab.nr 4'!Obszar_wydruku</vt:lpstr>
      <vt:lpstr>'Tab.nr 5'!Obszar_wydruku</vt:lpstr>
      <vt:lpstr>'Tab.nr 9'!Obszar_wydruku</vt:lpstr>
      <vt:lpstr>Tab.nr10!Obszar_wydruku</vt:lpstr>
      <vt:lpstr>Tab.nr11!Obszar_wydruku</vt:lpstr>
      <vt:lpstr>Tab.nr8!Obszar_wydruku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2012-08-24T09:17:45Z</cp:lastPrinted>
  <dcterms:created xsi:type="dcterms:W3CDTF">2009-10-01T05:59:07Z</dcterms:created>
  <dcterms:modified xsi:type="dcterms:W3CDTF">2012-08-28T08:23:09Z</dcterms:modified>
</cp:coreProperties>
</file>