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1340" windowHeight="6540"/>
  </bookViews>
  <sheets>
    <sheet name="dochody 2011" sheetId="9" r:id="rId1"/>
  </sheets>
  <calcPr calcId="125725"/>
</workbook>
</file>

<file path=xl/calcChain.xml><?xml version="1.0" encoding="utf-8"?>
<calcChain xmlns="http://schemas.openxmlformats.org/spreadsheetml/2006/main">
  <c r="E30" i="9"/>
  <c r="F111"/>
  <c r="G42"/>
  <c r="G41" s="1"/>
  <c r="F41"/>
  <c r="F42"/>
  <c r="E43"/>
  <c r="E42" s="1"/>
  <c r="E41" s="1"/>
  <c r="G121"/>
  <c r="F121"/>
  <c r="E122"/>
  <c r="E56"/>
  <c r="E51"/>
  <c r="E58"/>
  <c r="E49"/>
  <c r="G99" l="1"/>
  <c r="F99"/>
  <c r="E128" l="1"/>
  <c r="G127"/>
  <c r="F127"/>
  <c r="E127"/>
  <c r="E112" l="1"/>
  <c r="G89" l="1"/>
  <c r="F89"/>
  <c r="E91"/>
  <c r="E90"/>
  <c r="E89" s="1"/>
  <c r="E110"/>
  <c r="E109" s="1"/>
  <c r="G109"/>
  <c r="F109"/>
  <c r="E57"/>
  <c r="E107"/>
  <c r="E78"/>
  <c r="E79"/>
  <c r="F78"/>
  <c r="G119"/>
  <c r="F119"/>
  <c r="E120"/>
  <c r="E119" s="1"/>
  <c r="E126"/>
  <c r="E125" l="1"/>
  <c r="E124" s="1"/>
  <c r="G125"/>
  <c r="G124" s="1"/>
  <c r="F125"/>
  <c r="F124" s="1"/>
  <c r="F115"/>
  <c r="F85"/>
  <c r="E131"/>
  <c r="E130" s="1"/>
  <c r="E129" s="1"/>
  <c r="G130"/>
  <c r="G129" s="1"/>
  <c r="F130"/>
  <c r="F129" s="1"/>
  <c r="E116"/>
  <c r="E88"/>
  <c r="E23"/>
  <c r="G11" l="1"/>
  <c r="F11"/>
  <c r="E12"/>
  <c r="E11" s="1"/>
  <c r="E123" l="1"/>
  <c r="E121" s="1"/>
  <c r="E117"/>
  <c r="E115" s="1"/>
  <c r="E114" s="1"/>
  <c r="E101"/>
  <c r="E100"/>
  <c r="E97"/>
  <c r="E96"/>
  <c r="E93"/>
  <c r="E87"/>
  <c r="E86"/>
  <c r="E84"/>
  <c r="E81"/>
  <c r="E77"/>
  <c r="E74"/>
  <c r="E73"/>
  <c r="E68"/>
  <c r="E67"/>
  <c r="E66"/>
  <c r="E65"/>
  <c r="E40"/>
  <c r="E37"/>
  <c r="E35"/>
  <c r="E34"/>
  <c r="E31"/>
  <c r="E28"/>
  <c r="E26"/>
  <c r="E25"/>
  <c r="E24"/>
  <c r="E20"/>
  <c r="E17"/>
  <c r="E14"/>
  <c r="E47"/>
  <c r="E46"/>
  <c r="E54"/>
  <c r="E53"/>
  <c r="E52"/>
  <c r="E50"/>
  <c r="E63"/>
  <c r="E62"/>
  <c r="E61"/>
  <c r="E60"/>
  <c r="E59"/>
  <c r="E113"/>
  <c r="E111" s="1"/>
  <c r="E108"/>
  <c r="E105"/>
  <c r="E103"/>
  <c r="E85" l="1"/>
  <c r="G118"/>
  <c r="F118"/>
  <c r="E118"/>
  <c r="G111"/>
  <c r="G106"/>
  <c r="F106"/>
  <c r="E106"/>
  <c r="G92"/>
  <c r="G82" s="1"/>
  <c r="F92"/>
  <c r="G75"/>
  <c r="G27"/>
  <c r="F27"/>
  <c r="E27"/>
  <c r="G19"/>
  <c r="G18" s="1"/>
  <c r="F19"/>
  <c r="F18" s="1"/>
  <c r="E19"/>
  <c r="E18" s="1"/>
  <c r="G16"/>
  <c r="F16"/>
  <c r="F15" s="1"/>
  <c r="E16"/>
  <c r="E15" s="1"/>
  <c r="F102" l="1"/>
  <c r="G104"/>
  <c r="F104"/>
  <c r="E104"/>
  <c r="E102"/>
  <c r="G94"/>
  <c r="G13"/>
  <c r="G10" s="1"/>
  <c r="F13"/>
  <c r="F10" s="1"/>
  <c r="E13"/>
  <c r="E10" s="1"/>
  <c r="F29"/>
  <c r="E22"/>
  <c r="E21" s="1"/>
  <c r="F22"/>
  <c r="F21" s="1"/>
  <c r="G22"/>
  <c r="G21" s="1"/>
  <c r="E29"/>
  <c r="E33"/>
  <c r="F33"/>
  <c r="E36"/>
  <c r="F36"/>
  <c r="E39"/>
  <c r="E38" s="1"/>
  <c r="F39"/>
  <c r="F38" s="1"/>
  <c r="E45"/>
  <c r="F45"/>
  <c r="E48"/>
  <c r="F48"/>
  <c r="G48"/>
  <c r="E55"/>
  <c r="F55"/>
  <c r="G55"/>
  <c r="E64"/>
  <c r="F64"/>
  <c r="G64"/>
  <c r="E72"/>
  <c r="F72"/>
  <c r="G72"/>
  <c r="E76"/>
  <c r="F76"/>
  <c r="E80"/>
  <c r="F80"/>
  <c r="E83"/>
  <c r="F83"/>
  <c r="F82" s="1"/>
  <c r="E92"/>
  <c r="G114"/>
  <c r="F114"/>
  <c r="E82" l="1"/>
  <c r="F75"/>
  <c r="E75"/>
  <c r="G44"/>
  <c r="G132" s="1"/>
  <c r="F44"/>
  <c r="E44"/>
  <c r="F32"/>
  <c r="E32"/>
  <c r="E99"/>
  <c r="F95"/>
  <c r="F94" s="1"/>
  <c r="E98"/>
  <c r="E95" s="1"/>
  <c r="E94" s="1"/>
  <c r="F132" l="1"/>
  <c r="E132"/>
</calcChain>
</file>

<file path=xl/sharedStrings.xml><?xml version="1.0" encoding="utf-8"?>
<sst xmlns="http://schemas.openxmlformats.org/spreadsheetml/2006/main" count="187" uniqueCount="128">
  <si>
    <t>Dział</t>
  </si>
  <si>
    <t>Oświata i wychowanie</t>
  </si>
  <si>
    <t>x</t>
  </si>
  <si>
    <t>Administracja publiczna</t>
  </si>
  <si>
    <t>Różne rozliczenia</t>
  </si>
  <si>
    <t>Gospodarka mieszkaniowa</t>
  </si>
  <si>
    <t>Paragraf</t>
  </si>
  <si>
    <t>0470</t>
  </si>
  <si>
    <t>0750</t>
  </si>
  <si>
    <t>0490</t>
  </si>
  <si>
    <t>0310</t>
  </si>
  <si>
    <t>0320</t>
  </si>
  <si>
    <t>0330</t>
  </si>
  <si>
    <t>0340</t>
  </si>
  <si>
    <t>0350</t>
  </si>
  <si>
    <t>0360</t>
  </si>
  <si>
    <t>0430</t>
  </si>
  <si>
    <t>0500</t>
  </si>
  <si>
    <t>0910</t>
  </si>
  <si>
    <t>0410</t>
  </si>
  <si>
    <t>0480</t>
  </si>
  <si>
    <t>0010</t>
  </si>
  <si>
    <t>0020</t>
  </si>
  <si>
    <t>0830</t>
  </si>
  <si>
    <t>2010</t>
  </si>
  <si>
    <t>pozostałe odsetki</t>
  </si>
  <si>
    <t>podatek dochodowy od osób fizycznych</t>
  </si>
  <si>
    <t>podatek dochodowy od osób prawnych</t>
  </si>
  <si>
    <t>podatek od nieruchomości</t>
  </si>
  <si>
    <t>podatek rolny</t>
  </si>
  <si>
    <t>podatek leśny</t>
  </si>
  <si>
    <t>podatek od środków transportowych</t>
  </si>
  <si>
    <t>podatek od spadków i darowizn</t>
  </si>
  <si>
    <t>podatek od czynności cywilnoprawnych</t>
  </si>
  <si>
    <t>0920</t>
  </si>
  <si>
    <t>subwencje ogólne z budżetu państwa</t>
  </si>
  <si>
    <t>wpływy z usług</t>
  </si>
  <si>
    <t>Rozdział</t>
  </si>
  <si>
    <t>Gospodarka gruntami i nieruchomościami</t>
  </si>
  <si>
    <t>Cmentarze</t>
  </si>
  <si>
    <t>Część równoważąca subwencji ogólnej dla gmin</t>
  </si>
  <si>
    <t>Przedszkola</t>
  </si>
  <si>
    <t>Ośrodki Pomocy społecznej</t>
  </si>
  <si>
    <t>Działalność usługowa</t>
  </si>
  <si>
    <t>Pozostała działalność</t>
  </si>
  <si>
    <t>Dochody ogółem</t>
  </si>
  <si>
    <t>Żródło dochodów</t>
  </si>
  <si>
    <t>Wpływy z podatku dochodowego od osób fizycznych</t>
  </si>
  <si>
    <t xml:space="preserve">                       z   tego:</t>
  </si>
  <si>
    <t>dochody bieżace</t>
  </si>
  <si>
    <t>dochody majątkowe</t>
  </si>
  <si>
    <t>dotacje celowe otrzymane z budżetu państwa na realizację zadań bieżących z zakresu administracji rządowej oraz innych zadań zleconych gminie(związkom gmin) ustawami</t>
  </si>
  <si>
    <t>Urzędy naczelnych organów władzy państwowej,kontroli i ochrony prawa oraz sądownictwa</t>
  </si>
  <si>
    <t xml:space="preserve">Urzędy naczelnych organów władzy państwowej,kontroli i ochrony prawa </t>
  </si>
  <si>
    <t>Dochody od osób prawnych, od osób fizycznych i od innych jednostek nie posiadających osobowości prawnej oraz wydatki związane z ich poborem</t>
  </si>
  <si>
    <t>podatek od działalności gospodarczej osób fizycznych opłacany w formie karty podatkowej</t>
  </si>
  <si>
    <t>odsetki od nieterminowych wpłat z tytułu podatków i opłat</t>
  </si>
  <si>
    <t>wpływy z innych lokalnych opłat pobieranych przez jednostki samorządu terytorialnego na podstawie odrębnych ustaw</t>
  </si>
  <si>
    <t>Wpływy z innych opłat stanowiących dochody jednostek samorządu terytorialnego na podstawie ustaw</t>
  </si>
  <si>
    <t>Udziały gmin w podatkach stanowiacych dochód budżetu państwa</t>
  </si>
  <si>
    <t>Część oświatowa subwencji ogólnej dla jednostek samorządu terytorialnego</t>
  </si>
  <si>
    <t>dotacje celowe otrzymane z gminy na zadania bieżące realizowane na podstawie porozumień(umów) między jst</t>
  </si>
  <si>
    <t>Zasiłki i pomoc w naturze oraz składki na ubezpieczenia emerytalne i rentowe</t>
  </si>
  <si>
    <t>dotacje celowe otrzymane z budżetu państwa na realizację zadań bieżących gmin( związków gmin)</t>
  </si>
  <si>
    <t>dochody z najmu i dzierżawy składników majątkowych Skarbu Państwa jednostek samorządu terytorialnego lub innych jednostek zaliczanych do sektora finansów publicznych oraz innych umów o podobnym charakterze</t>
  </si>
  <si>
    <t>Urzędy wojewódzkie</t>
  </si>
  <si>
    <t>wpływy z opłat za zarząd, użytkowanie i użytkowanie wieczyste nieruchomości</t>
  </si>
  <si>
    <t>Wpływy z podatku rolnego ,podatku leśnego,podatku od czynności cywilnoprawnych, podatków i opłat lokalnych od osób prawnych i innych jednostek organizacyjnych</t>
  </si>
  <si>
    <t xml:space="preserve">Plan </t>
  </si>
  <si>
    <t>010</t>
  </si>
  <si>
    <t>Rolnictwo i łowiectwo</t>
  </si>
  <si>
    <t>wpływy z opłaty skarbowej</t>
  </si>
  <si>
    <t>wpływy z opłaty targowej</t>
  </si>
  <si>
    <t>0460</t>
  </si>
  <si>
    <t>wpływy z opłaty eksploatacyjnej</t>
  </si>
  <si>
    <t>Szkoły podstawowe</t>
  </si>
  <si>
    <t>dochody jednostek samorządu terytorialnego związane z realizacją zadań z zakresu administracji rządowej oraz innych zadań zleconych ustawami</t>
  </si>
  <si>
    <t>Pozostałe zadania w zakresie polityki społecznej</t>
  </si>
  <si>
    <t>Rady  Gminy Kołbaskowo</t>
  </si>
  <si>
    <t>0770</t>
  </si>
  <si>
    <t>Składki na ubezpieczenia zdrowotne opłacane za osoby pobierające niektóre świadczenia z pomocy społecznej , niektóre świadczenia rodzinne oraz za osoby uczestniczące w zajęciach w centrum integracji społecznej</t>
  </si>
  <si>
    <t>01095</t>
  </si>
  <si>
    <t>wpłaty z tytułu odpłatnego nabycia prawa własności oraz prawa użytkowania wieczystego nieruchomości</t>
  </si>
  <si>
    <t>Zasiłki stałe</t>
  </si>
  <si>
    <t>0980</t>
  </si>
  <si>
    <t>wpływy z tyt. zwrotów wypłaconych świadczeń z funduszu alimentacyjnego</t>
  </si>
  <si>
    <t>Transport i łaczność</t>
  </si>
  <si>
    <t>Drogi publiczne gminne</t>
  </si>
  <si>
    <t>Dotacje celowe w ramach programów finansowanych z udziałem środków europejskich oraz środków , o których mowa w art..5 ust.1 pkt 3 oraz ust.3 pkt.5 i 6 ustawy , lub płatności w ramach budżetu środków europejskich</t>
  </si>
  <si>
    <t>Turystyka</t>
  </si>
  <si>
    <t>Dotacje otrzymane z państwowych  funduszy celowych na finansowanie lub dofinansowanie kosztów realizacji inwestycji i zakupów inwestycyjnych jednostek sektora finansów publicznych</t>
  </si>
  <si>
    <t>Bezpieczeństwo i ochrona przeciw pożarowa</t>
  </si>
  <si>
    <t>Gimnazja</t>
  </si>
  <si>
    <t xml:space="preserve">Pomoc społeczna </t>
  </si>
  <si>
    <t>Gospodarka komunalna i ochrona środowiska</t>
  </si>
  <si>
    <t xml:space="preserve">Wpływy i wydatki związane z gromadzeniem środków z opłat i kar za korzystanie ze środowiska </t>
  </si>
  <si>
    <t>0690</t>
  </si>
  <si>
    <t>wpływy z różnych opłat</t>
  </si>
  <si>
    <t>Świadczenia rodzinne ,świadczenia z funduszu alimentacyjnego oraz składki na ubezpieczenia emerytalne i rentowe z ubezpieczenia społecznego</t>
  </si>
  <si>
    <t>0970</t>
  </si>
  <si>
    <t>wpływy z różnych dochodów</t>
  </si>
  <si>
    <t>wpływy z opłat za zezwolenia na sprzedaż napojów alkoholowych</t>
  </si>
  <si>
    <t>01010</t>
  </si>
  <si>
    <t>Infrastruktura wodociagowa i sanitacyjna wsi</t>
  </si>
  <si>
    <t>wpływy do budźetu nadwyżki środków obrotowych samorządowego zakładu budżetowego</t>
  </si>
  <si>
    <t>wpływy z wpłat gmin i powiatów na rzecz innych jednostek samorządu terytorialnego oraz związków gmin lub związków powiatów na dofinansowanie zadań bieżących</t>
  </si>
  <si>
    <t>Obiekty sportowe</t>
  </si>
  <si>
    <t>Wpływy z podatku rolnego ,podatku leśnego,podatku od spadków i darowizn , czynności cywilnoprawnych, podatków i opłat lokalnych od osób fizycznych</t>
  </si>
  <si>
    <t>Kultura fizyczna i sport</t>
  </si>
  <si>
    <t>Kultura i ochrona dziedzictwa narodowego</t>
  </si>
  <si>
    <t>Domy i ośrodki kultury, świetlice i kluby</t>
  </si>
  <si>
    <t>Utrzymanie zieleni w miastach i gminach</t>
  </si>
  <si>
    <t>Część wyrównawcza subwencji ogólnej dla gmin</t>
  </si>
  <si>
    <t>Usługi opiekuńcze i specjalistyczne usługi opiekuńcze</t>
  </si>
  <si>
    <t>Inne formy wychowania przedszkolnego</t>
  </si>
  <si>
    <t>0570</t>
  </si>
  <si>
    <t>Grzywny, mandaty i inne kary piniężne od osób fizycznych</t>
  </si>
  <si>
    <t xml:space="preserve">do uchwały Nr  </t>
  </si>
  <si>
    <t xml:space="preserve">z dnia </t>
  </si>
  <si>
    <t>opłata adiacencka   250 000 zł</t>
  </si>
  <si>
    <t>opłata za zajęcie pasa drogowego  71 700 zł</t>
  </si>
  <si>
    <t>opłata planistyczna   25 000 zł</t>
  </si>
  <si>
    <t>Załącznik  Nr 1</t>
  </si>
  <si>
    <t>Dochody</t>
  </si>
  <si>
    <t xml:space="preserve"> budżetu Gminy Kołbaskowo</t>
  </si>
  <si>
    <t xml:space="preserve">                                 w  2013 r.</t>
  </si>
  <si>
    <t>Straż gminna</t>
  </si>
  <si>
    <t>w złotych</t>
  </si>
</sst>
</file>

<file path=xl/styles.xml><?xml version="1.0" encoding="utf-8"?>
<styleSheet xmlns="http://schemas.openxmlformats.org/spreadsheetml/2006/main">
  <fonts count="1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b/>
      <sz val="9"/>
      <name val="Arial CE"/>
      <charset val="238"/>
    </font>
    <font>
      <b/>
      <sz val="12"/>
      <name val="Arial CE"/>
      <charset val="238"/>
    </font>
    <font>
      <i/>
      <u/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2" fillId="0" borderId="1" xfId="0" applyFont="1" applyBorder="1"/>
    <xf numFmtId="0" fontId="1" fillId="0" borderId="2" xfId="0" applyFont="1" applyBorder="1"/>
    <xf numFmtId="0" fontId="0" fillId="0" borderId="3" xfId="0" quotePrefix="1" applyBorder="1" applyAlignment="1">
      <alignment horizontal="right"/>
    </xf>
    <xf numFmtId="0" fontId="0" fillId="0" borderId="7" xfId="0" quotePrefix="1" applyBorder="1" applyAlignment="1">
      <alignment horizontal="right"/>
    </xf>
    <xf numFmtId="0" fontId="0" fillId="0" borderId="7" xfId="0" applyBorder="1"/>
    <xf numFmtId="0" fontId="1" fillId="0" borderId="8" xfId="0" applyFont="1" applyBorder="1"/>
    <xf numFmtId="0" fontId="1" fillId="0" borderId="1" xfId="0" applyFont="1" applyBorder="1"/>
    <xf numFmtId="0" fontId="2" fillId="0" borderId="7" xfId="0" quotePrefix="1" applyFont="1" applyBorder="1" applyAlignment="1">
      <alignment horizontal="right"/>
    </xf>
    <xf numFmtId="0" fontId="0" fillId="0" borderId="9" xfId="0" applyBorder="1"/>
    <xf numFmtId="0" fontId="0" fillId="0" borderId="1" xfId="0" applyBorder="1"/>
    <xf numFmtId="0" fontId="0" fillId="0" borderId="0" xfId="0" applyBorder="1"/>
    <xf numFmtId="0" fontId="0" fillId="0" borderId="10" xfId="0" applyBorder="1"/>
    <xf numFmtId="0" fontId="1" fillId="0" borderId="11" xfId="0" applyFont="1" applyBorder="1"/>
    <xf numFmtId="0" fontId="0" fillId="0" borderId="1" xfId="0" quotePrefix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5" xfId="0" applyFont="1" applyBorder="1"/>
    <xf numFmtId="0" fontId="0" fillId="0" borderId="13" xfId="0" applyBorder="1"/>
    <xf numFmtId="0" fontId="2" fillId="0" borderId="13" xfId="0" applyFont="1" applyBorder="1"/>
    <xf numFmtId="0" fontId="2" fillId="0" borderId="14" xfId="0" applyFont="1" applyBorder="1"/>
    <xf numFmtId="0" fontId="0" fillId="0" borderId="14" xfId="0" applyBorder="1"/>
    <xf numFmtId="0" fontId="0" fillId="0" borderId="13" xfId="0" applyBorder="1" applyAlignment="1">
      <alignment horizontal="right"/>
    </xf>
    <xf numFmtId="0" fontId="0" fillId="0" borderId="13" xfId="0" quotePrefix="1" applyBorder="1"/>
    <xf numFmtId="0" fontId="1" fillId="0" borderId="15" xfId="0" applyFont="1" applyBorder="1"/>
    <xf numFmtId="0" fontId="1" fillId="0" borderId="16" xfId="0" applyFont="1" applyBorder="1"/>
    <xf numFmtId="3" fontId="0" fillId="0" borderId="0" xfId="0" applyNumberFormat="1"/>
    <xf numFmtId="0" fontId="3" fillId="0" borderId="0" xfId="0" applyFont="1" applyBorder="1"/>
    <xf numFmtId="0" fontId="1" fillId="0" borderId="0" xfId="0" applyFont="1" applyBorder="1"/>
    <xf numFmtId="0" fontId="2" fillId="0" borderId="0" xfId="0" applyFont="1" applyBorder="1"/>
    <xf numFmtId="0" fontId="0" fillId="0" borderId="0" xfId="0" quotePrefix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quotePrefix="1" applyBorder="1"/>
    <xf numFmtId="0" fontId="1" fillId="0" borderId="9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23" xfId="0" quotePrefix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22" xfId="0" quotePrefix="1" applyBorder="1" applyAlignment="1">
      <alignment horizontal="right"/>
    </xf>
    <xf numFmtId="0" fontId="0" fillId="0" borderId="26" xfId="0" applyBorder="1"/>
    <xf numFmtId="0" fontId="0" fillId="0" borderId="28" xfId="0" applyBorder="1"/>
    <xf numFmtId="0" fontId="2" fillId="0" borderId="28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28" xfId="0" applyFont="1" applyBorder="1"/>
    <xf numFmtId="0" fontId="0" fillId="0" borderId="14" xfId="0" quotePrefix="1" applyBorder="1" applyAlignment="1">
      <alignment horizontal="right"/>
    </xf>
    <xf numFmtId="0" fontId="0" fillId="0" borderId="28" xfId="0" quotePrefix="1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23" xfId="0" applyBorder="1"/>
    <xf numFmtId="0" fontId="2" fillId="0" borderId="26" xfId="0" quotePrefix="1" applyFont="1" applyBorder="1" applyAlignment="1">
      <alignment horizontal="right"/>
    </xf>
    <xf numFmtId="0" fontId="2" fillId="0" borderId="31" xfId="0" applyFont="1" applyBorder="1"/>
    <xf numFmtId="0" fontId="1" fillId="0" borderId="8" xfId="0" quotePrefix="1" applyFont="1" applyBorder="1"/>
    <xf numFmtId="0" fontId="0" fillId="0" borderId="28" xfId="0" quotePrefix="1" applyBorder="1"/>
    <xf numFmtId="0" fontId="1" fillId="0" borderId="5" xfId="0" quotePrefix="1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0" fillId="0" borderId="36" xfId="0" applyBorder="1"/>
    <xf numFmtId="0" fontId="4" fillId="0" borderId="37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2" borderId="46" xfId="0" applyFill="1" applyBorder="1"/>
    <xf numFmtId="0" fontId="1" fillId="0" borderId="9" xfId="0" quotePrefix="1" applyFont="1" applyBorder="1" applyAlignment="1">
      <alignment horizontal="right"/>
    </xf>
    <xf numFmtId="0" fontId="0" fillId="0" borderId="28" xfId="0" quotePrefix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0" fillId="0" borderId="14" xfId="0" applyFont="1" applyBorder="1"/>
    <xf numFmtId="0" fontId="0" fillId="0" borderId="34" xfId="0" applyFont="1" applyBorder="1" applyAlignment="1">
      <alignment horizontal="right"/>
    </xf>
    <xf numFmtId="0" fontId="2" fillId="0" borderId="35" xfId="0" applyFont="1" applyBorder="1" applyAlignment="1">
      <alignment horizontal="right"/>
    </xf>
    <xf numFmtId="0" fontId="2" fillId="0" borderId="35" xfId="0" quotePrefix="1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6" fillId="0" borderId="8" xfId="0" quotePrefix="1" applyFont="1" applyBorder="1" applyAlignment="1">
      <alignment horizontal="right"/>
    </xf>
    <xf numFmtId="0" fontId="2" fillId="0" borderId="28" xfId="0" applyFont="1" applyBorder="1" applyAlignment="1">
      <alignment horizontal="center"/>
    </xf>
    <xf numFmtId="0" fontId="2" fillId="0" borderId="28" xfId="0" quotePrefix="1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2" xfId="0" quotePrefix="1" applyFont="1" applyBorder="1" applyAlignment="1">
      <alignment horizontal="right"/>
    </xf>
    <xf numFmtId="0" fontId="0" fillId="0" borderId="34" xfId="0" quotePrefix="1" applyBorder="1" applyAlignment="1">
      <alignment horizontal="right"/>
    </xf>
    <xf numFmtId="0" fontId="0" fillId="0" borderId="35" xfId="0" quotePrefix="1" applyBorder="1" applyAlignment="1">
      <alignment horizontal="right"/>
    </xf>
    <xf numFmtId="0" fontId="6" fillId="0" borderId="11" xfId="0" applyFont="1" applyBorder="1"/>
    <xf numFmtId="0" fontId="6" fillId="0" borderId="8" xfId="0" applyFont="1" applyBorder="1"/>
    <xf numFmtId="0" fontId="0" fillId="0" borderId="34" xfId="0" quotePrefix="1" applyBorder="1"/>
    <xf numFmtId="0" fontId="0" fillId="0" borderId="3" xfId="0" quotePrefix="1" applyBorder="1"/>
    <xf numFmtId="0" fontId="6" fillId="0" borderId="16" xfId="0" applyFont="1" applyBorder="1"/>
    <xf numFmtId="0" fontId="6" fillId="0" borderId="2" xfId="0" quotePrefix="1" applyFont="1" applyBorder="1"/>
    <xf numFmtId="0" fontId="6" fillId="0" borderId="15" xfId="0" applyFont="1" applyBorder="1"/>
    <xf numFmtId="0" fontId="0" fillId="0" borderId="51" xfId="0" applyBorder="1"/>
    <xf numFmtId="0" fontId="1" fillId="2" borderId="2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0" xfId="0" applyAlignment="1">
      <alignment wrapText="1"/>
    </xf>
    <xf numFmtId="0" fontId="0" fillId="0" borderId="6" xfId="0" applyBorder="1"/>
    <xf numFmtId="0" fontId="0" fillId="0" borderId="0" xfId="0" applyAlignment="1">
      <alignment vertical="center" wrapText="1"/>
    </xf>
    <xf numFmtId="0" fontId="6" fillId="0" borderId="36" xfId="0" applyFont="1" applyBorder="1"/>
    <xf numFmtId="0" fontId="0" fillId="0" borderId="54" xfId="0" applyBorder="1"/>
    <xf numFmtId="0" fontId="0" fillId="0" borderId="14" xfId="0" quotePrefix="1" applyBorder="1"/>
    <xf numFmtId="0" fontId="6" fillId="0" borderId="55" xfId="0" applyFont="1" applyBorder="1"/>
    <xf numFmtId="0" fontId="0" fillId="0" borderId="33" xfId="0" applyFont="1" applyBorder="1"/>
    <xf numFmtId="0" fontId="0" fillId="0" borderId="28" xfId="0" quotePrefix="1" applyFont="1" applyBorder="1"/>
    <xf numFmtId="0" fontId="0" fillId="0" borderId="34" xfId="0" applyBorder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7" xfId="0" quotePrefix="1" applyBorder="1"/>
    <xf numFmtId="0" fontId="2" fillId="0" borderId="14" xfId="0" applyFont="1" applyBorder="1" applyAlignment="1">
      <alignment horizontal="center"/>
    </xf>
    <xf numFmtId="0" fontId="2" fillId="0" borderId="14" xfId="0" quotePrefix="1" applyFont="1" applyBorder="1" applyAlignment="1">
      <alignment horizontal="right"/>
    </xf>
    <xf numFmtId="0" fontId="2" fillId="0" borderId="35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3" fontId="0" fillId="0" borderId="0" xfId="0" applyNumberFormat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wrapText="1"/>
    </xf>
    <xf numFmtId="3" fontId="0" fillId="0" borderId="53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3" fontId="0" fillId="0" borderId="53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3" fontId="0" fillId="0" borderId="52" xfId="0" applyNumberForma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1" xfId="0" applyBorder="1" applyAlignment="1">
      <alignment vertical="center"/>
    </xf>
    <xf numFmtId="0" fontId="9" fillId="0" borderId="0" xfId="0" applyFont="1" applyAlignment="1">
      <alignment horizontal="center"/>
    </xf>
    <xf numFmtId="0" fontId="1" fillId="0" borderId="8" xfId="0" applyFont="1" applyBorder="1" applyAlignment="1">
      <alignment horizontal="lef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44" xfId="0" applyNumberFormat="1" applyFont="1" applyBorder="1" applyAlignment="1">
      <alignment horizontal="right" vertical="center"/>
    </xf>
    <xf numFmtId="0" fontId="0" fillId="0" borderId="28" xfId="0" applyBorder="1" applyAlignment="1">
      <alignment horizontal="left" vertical="center"/>
    </xf>
    <xf numFmtId="3" fontId="0" fillId="0" borderId="28" xfId="0" applyNumberFormat="1" applyFont="1" applyBorder="1" applyAlignment="1">
      <alignment horizontal="right" vertical="center"/>
    </xf>
    <xf numFmtId="3" fontId="0" fillId="0" borderId="39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3" fontId="0" fillId="0" borderId="7" xfId="0" applyNumberFormat="1" applyBorder="1" applyAlignment="1">
      <alignment vertical="center"/>
    </xf>
    <xf numFmtId="3" fontId="0" fillId="0" borderId="1" xfId="0" applyNumberFormat="1" applyFont="1" applyBorder="1" applyAlignment="1">
      <alignment horizontal="right" vertical="center"/>
    </xf>
    <xf numFmtId="3" fontId="0" fillId="0" borderId="43" xfId="0" applyNumberFormat="1" applyFont="1" applyBorder="1" applyAlignment="1">
      <alignment horizontal="right" vertical="center"/>
    </xf>
    <xf numFmtId="0" fontId="0" fillId="0" borderId="28" xfId="0" applyFont="1" applyBorder="1" applyAlignment="1">
      <alignment horizontal="left" vertical="center"/>
    </xf>
    <xf numFmtId="3" fontId="1" fillId="0" borderId="28" xfId="0" applyNumberFormat="1" applyFont="1" applyBorder="1" applyAlignment="1">
      <alignment horizontal="right" vertical="center"/>
    </xf>
    <xf numFmtId="3" fontId="1" fillId="0" borderId="39" xfId="0" applyNumberFormat="1" applyFont="1" applyBorder="1" applyAlignment="1">
      <alignment horizontal="right" vertical="center"/>
    </xf>
    <xf numFmtId="0" fontId="0" fillId="0" borderId="7" xfId="0" applyBorder="1" applyAlignment="1">
      <alignment vertical="center" wrapText="1"/>
    </xf>
    <xf numFmtId="3" fontId="2" fillId="0" borderId="7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vertical="center" wrapText="1"/>
    </xf>
    <xf numFmtId="3" fontId="6" fillId="0" borderId="8" xfId="0" applyNumberFormat="1" applyFont="1" applyBorder="1" applyAlignment="1">
      <alignment horizontal="right" vertical="center"/>
    </xf>
    <xf numFmtId="3" fontId="6" fillId="0" borderId="44" xfId="0" applyNumberFormat="1" applyFont="1" applyBorder="1" applyAlignment="1">
      <alignment horizontal="right" vertical="center"/>
    </xf>
    <xf numFmtId="0" fontId="0" fillId="0" borderId="29" xfId="0" applyBorder="1" applyAlignment="1">
      <alignment vertical="center" wrapText="1"/>
    </xf>
    <xf numFmtId="3" fontId="2" fillId="0" borderId="28" xfId="0" applyNumberFormat="1" applyFont="1" applyBorder="1" applyAlignment="1">
      <alignment horizontal="right" vertical="center"/>
    </xf>
    <xf numFmtId="3" fontId="2" fillId="0" borderId="39" xfId="0" applyNumberFormat="1" applyFont="1" applyBorder="1" applyAlignment="1">
      <alignment horizontal="right" vertical="center"/>
    </xf>
    <xf numFmtId="0" fontId="2" fillId="0" borderId="49" xfId="0" applyFont="1" applyBorder="1" applyAlignment="1">
      <alignment vertical="center" wrapText="1"/>
    </xf>
    <xf numFmtId="3" fontId="2" fillId="0" borderId="35" xfId="0" applyNumberFormat="1" applyFont="1" applyBorder="1" applyAlignment="1">
      <alignment horizontal="right" vertical="center"/>
    </xf>
    <xf numFmtId="3" fontId="2" fillId="0" borderId="48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/>
    </xf>
    <xf numFmtId="3" fontId="6" fillId="0" borderId="38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1" fillId="0" borderId="43" xfId="0" applyNumberFormat="1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3" fontId="0" fillId="0" borderId="31" xfId="0" applyNumberFormat="1" applyBorder="1" applyAlignment="1">
      <alignment vertical="center"/>
    </xf>
    <xf numFmtId="3" fontId="0" fillId="0" borderId="39" xfId="0" applyNumberFormat="1" applyBorder="1" applyAlignment="1">
      <alignment vertical="center"/>
    </xf>
    <xf numFmtId="0" fontId="0" fillId="0" borderId="23" xfId="0" applyBorder="1" applyAlignment="1">
      <alignment vertical="center" wrapText="1"/>
    </xf>
    <xf numFmtId="3" fontId="0" fillId="0" borderId="17" xfId="0" applyNumberFormat="1" applyBorder="1" applyAlignment="1">
      <alignment vertical="center"/>
    </xf>
    <xf numFmtId="3" fontId="0" fillId="0" borderId="41" xfId="0" applyNumberFormat="1" applyBorder="1" applyAlignment="1">
      <alignment vertical="center"/>
    </xf>
    <xf numFmtId="0" fontId="0" fillId="0" borderId="22" xfId="0" applyBorder="1" applyAlignment="1">
      <alignment vertical="center" wrapText="1"/>
    </xf>
    <xf numFmtId="3" fontId="0" fillId="0" borderId="42" xfId="0" applyNumberFormat="1" applyBorder="1" applyAlignment="1">
      <alignment vertical="center"/>
    </xf>
    <xf numFmtId="0" fontId="0" fillId="0" borderId="30" xfId="0" applyBorder="1" applyAlignment="1">
      <alignment vertical="center" wrapText="1"/>
    </xf>
    <xf numFmtId="3" fontId="0" fillId="0" borderId="14" xfId="0" applyNumberFormat="1" applyBorder="1" applyAlignment="1">
      <alignment vertical="center"/>
    </xf>
    <xf numFmtId="3" fontId="0" fillId="0" borderId="40" xfId="0" applyNumberFormat="1" applyBorder="1" applyAlignment="1">
      <alignment vertical="center"/>
    </xf>
    <xf numFmtId="0" fontId="0" fillId="0" borderId="49" xfId="0" applyBorder="1" applyAlignment="1">
      <alignment vertical="center" wrapText="1"/>
    </xf>
    <xf numFmtId="3" fontId="0" fillId="0" borderId="35" xfId="0" applyNumberFormat="1" applyBorder="1" applyAlignment="1">
      <alignment vertical="center"/>
    </xf>
    <xf numFmtId="3" fontId="0" fillId="0" borderId="48" xfId="0" applyNumberFormat="1" applyBorder="1" applyAlignment="1">
      <alignment vertical="center"/>
    </xf>
    <xf numFmtId="0" fontId="1" fillId="0" borderId="16" xfId="0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3" fontId="1" fillId="0" borderId="27" xfId="0" applyNumberFormat="1" applyFont="1" applyBorder="1" applyAlignment="1">
      <alignment vertical="center"/>
    </xf>
    <xf numFmtId="3" fontId="1" fillId="0" borderId="38" xfId="0" applyNumberFormat="1" applyFont="1" applyBorder="1" applyAlignment="1">
      <alignment vertical="center"/>
    </xf>
    <xf numFmtId="3" fontId="0" fillId="0" borderId="28" xfId="0" applyNumberFormat="1" applyBorder="1" applyAlignment="1">
      <alignment vertical="center"/>
    </xf>
    <xf numFmtId="0" fontId="0" fillId="0" borderId="17" xfId="0" applyBorder="1" applyAlignment="1">
      <alignment vertical="center"/>
    </xf>
    <xf numFmtId="3" fontId="1" fillId="0" borderId="44" xfId="0" applyNumberFormat="1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30" xfId="0" applyBorder="1" applyAlignment="1">
      <alignment vertical="center"/>
    </xf>
    <xf numFmtId="3" fontId="0" fillId="0" borderId="45" xfId="0" applyNumberForma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/>
    </xf>
    <xf numFmtId="0" fontId="2" fillId="0" borderId="29" xfId="0" applyFont="1" applyBorder="1" applyAlignment="1">
      <alignment vertical="center" wrapText="1"/>
    </xf>
    <xf numFmtId="3" fontId="6" fillId="0" borderId="8" xfId="0" applyNumberFormat="1" applyFont="1" applyBorder="1" applyAlignment="1">
      <alignment vertical="center"/>
    </xf>
    <xf numFmtId="0" fontId="7" fillId="0" borderId="30" xfId="0" applyFont="1" applyBorder="1" applyAlignment="1">
      <alignment vertical="center" wrapText="1"/>
    </xf>
    <xf numFmtId="3" fontId="0" fillId="3" borderId="48" xfId="0" applyNumberForma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3" fontId="0" fillId="0" borderId="3" xfId="0" applyNumberFormat="1" applyBorder="1" applyAlignment="1">
      <alignment vertical="center"/>
    </xf>
    <xf numFmtId="0" fontId="2" fillId="0" borderId="30" xfId="0" applyFont="1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3" fontId="0" fillId="0" borderId="13" xfId="0" applyNumberForma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0" xfId="0" applyFill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0" borderId="43" xfId="0" applyNumberFormat="1" applyBorder="1" applyAlignment="1">
      <alignment vertical="center"/>
    </xf>
    <xf numFmtId="0" fontId="0" fillId="0" borderId="32" xfId="0" applyBorder="1" applyAlignment="1">
      <alignment vertical="center"/>
    </xf>
    <xf numFmtId="0" fontId="1" fillId="0" borderId="1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3" fontId="2" fillId="0" borderId="28" xfId="0" applyNumberFormat="1" applyFont="1" applyBorder="1" applyAlignment="1">
      <alignment vertical="center"/>
    </xf>
    <xf numFmtId="3" fontId="2" fillId="0" borderId="39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2" fillId="0" borderId="41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7" fillId="0" borderId="49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3" fontId="0" fillId="0" borderId="23" xfId="0" applyNumberFormat="1" applyBorder="1" applyAlignment="1">
      <alignment vertical="center"/>
    </xf>
    <xf numFmtId="3" fontId="0" fillId="0" borderId="14" xfId="0" applyNumberFormat="1" applyFont="1" applyBorder="1" applyAlignment="1">
      <alignment vertical="center"/>
    </xf>
    <xf numFmtId="3" fontId="0" fillId="0" borderId="40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49" xfId="0" applyBorder="1" applyAlignment="1">
      <alignment vertical="center"/>
    </xf>
    <xf numFmtId="3" fontId="0" fillId="0" borderId="49" xfId="0" applyNumberForma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3" fontId="0" fillId="0" borderId="22" xfId="0" applyNumberFormat="1" applyBorder="1" applyAlignment="1">
      <alignment vertical="center"/>
    </xf>
    <xf numFmtId="0" fontId="0" fillId="0" borderId="3" xfId="0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1" fillId="0" borderId="12" xfId="0" applyFont="1" applyFill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/>
    </xf>
    <xf numFmtId="3" fontId="0" fillId="0" borderId="28" xfId="0" applyNumberFormat="1" applyFont="1" applyBorder="1" applyAlignment="1">
      <alignment vertical="center"/>
    </xf>
    <xf numFmtId="3" fontId="0" fillId="0" borderId="7" xfId="0" applyNumberFormat="1" applyFont="1" applyBorder="1" applyAlignment="1">
      <alignment vertical="center"/>
    </xf>
    <xf numFmtId="3" fontId="0" fillId="0" borderId="41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3" fontId="2" fillId="0" borderId="14" xfId="0" applyNumberFormat="1" applyFont="1" applyBorder="1" applyAlignment="1">
      <alignment horizontal="right" vertical="center"/>
    </xf>
    <xf numFmtId="3" fontId="2" fillId="0" borderId="40" xfId="0" applyNumberFormat="1" applyFont="1" applyBorder="1" applyAlignment="1">
      <alignment horizontal="right" vertical="center"/>
    </xf>
    <xf numFmtId="0" fontId="1" fillId="0" borderId="50" xfId="0" applyFont="1" applyBorder="1" applyAlignment="1">
      <alignment vertical="center"/>
    </xf>
    <xf numFmtId="0" fontId="10" fillId="0" borderId="0" xfId="0" applyFont="1" applyAlignment="1">
      <alignment horizontal="right"/>
    </xf>
    <xf numFmtId="3" fontId="2" fillId="0" borderId="4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86"/>
  <sheetViews>
    <sheetView showGridLines="0" tabSelected="1" topLeftCell="A124" workbookViewId="0">
      <selection activeCell="H133" sqref="H133"/>
    </sheetView>
  </sheetViews>
  <sheetFormatPr defaultRowHeight="12.75"/>
  <cols>
    <col min="1" max="1" width="6.42578125" customWidth="1"/>
    <col min="3" max="3" width="8.5703125" customWidth="1"/>
    <col min="4" max="4" width="50" customWidth="1"/>
    <col min="5" max="5" width="14.42578125" customWidth="1"/>
    <col min="6" max="6" width="13.28515625" customWidth="1"/>
    <col min="7" max="7" width="14" customWidth="1"/>
    <col min="8" max="8" width="18.140625" customWidth="1"/>
  </cols>
  <sheetData>
    <row r="2" spans="1:8" ht="15.75">
      <c r="D2" s="135" t="s">
        <v>123</v>
      </c>
      <c r="F2" t="s">
        <v>122</v>
      </c>
    </row>
    <row r="3" spans="1:8" ht="15.75">
      <c r="D3" s="34" t="s">
        <v>124</v>
      </c>
      <c r="F3" t="s">
        <v>117</v>
      </c>
    </row>
    <row r="4" spans="1:8" ht="15.75">
      <c r="D4" s="35" t="s">
        <v>125</v>
      </c>
      <c r="F4" t="s">
        <v>78</v>
      </c>
      <c r="G4" s="36"/>
    </row>
    <row r="5" spans="1:8" ht="13.5" customHeight="1">
      <c r="D5" s="34"/>
      <c r="F5" t="s">
        <v>118</v>
      </c>
    </row>
    <row r="6" spans="1:8" ht="16.5" thickBot="1">
      <c r="D6" s="35"/>
      <c r="G6" s="243" t="s">
        <v>127</v>
      </c>
    </row>
    <row r="7" spans="1:8" ht="13.5" thickBot="1">
      <c r="A7" s="94"/>
      <c r="B7" s="95"/>
      <c r="C7" s="96"/>
      <c r="D7" s="63"/>
      <c r="E7" s="96"/>
      <c r="F7" s="64" t="s">
        <v>48</v>
      </c>
      <c r="G7" s="65"/>
    </row>
    <row r="8" spans="1:8" ht="47.25" customHeight="1" thickBot="1">
      <c r="A8" s="97" t="s">
        <v>0</v>
      </c>
      <c r="B8" s="98" t="s">
        <v>37</v>
      </c>
      <c r="C8" s="99" t="s">
        <v>6</v>
      </c>
      <c r="D8" s="98" t="s">
        <v>46</v>
      </c>
      <c r="E8" s="99" t="s">
        <v>68</v>
      </c>
      <c r="F8" s="100" t="s">
        <v>49</v>
      </c>
      <c r="G8" s="101" t="s">
        <v>50</v>
      </c>
    </row>
    <row r="9" spans="1:8" ht="14.25" customHeight="1">
      <c r="A9" s="43">
        <v>1</v>
      </c>
      <c r="B9" s="44">
        <v>2</v>
      </c>
      <c r="C9" s="38">
        <v>3</v>
      </c>
      <c r="D9" s="39">
        <v>4</v>
      </c>
      <c r="E9" s="38">
        <v>5</v>
      </c>
      <c r="F9" s="38">
        <v>6</v>
      </c>
      <c r="G9" s="62">
        <v>7</v>
      </c>
    </row>
    <row r="10" spans="1:8" ht="18" customHeight="1" thickBot="1">
      <c r="A10" s="59" t="s">
        <v>69</v>
      </c>
      <c r="B10" s="42"/>
      <c r="C10" s="41"/>
      <c r="D10" s="136" t="s">
        <v>70</v>
      </c>
      <c r="E10" s="137">
        <f>E13+E11</f>
        <v>6867734</v>
      </c>
      <c r="F10" s="137">
        <f t="shared" ref="F10:G10" si="0">F13+F11</f>
        <v>189938</v>
      </c>
      <c r="G10" s="138">
        <f t="shared" si="0"/>
        <v>6677796</v>
      </c>
    </row>
    <row r="11" spans="1:8" ht="18" customHeight="1" thickBot="1">
      <c r="A11" s="66"/>
      <c r="B11" s="67" t="s">
        <v>102</v>
      </c>
      <c r="C11" s="103"/>
      <c r="D11" s="139" t="s">
        <v>103</v>
      </c>
      <c r="E11" s="140">
        <f>E12</f>
        <v>189938</v>
      </c>
      <c r="F11" s="140">
        <f t="shared" ref="F11:G11" si="1">F12</f>
        <v>189938</v>
      </c>
      <c r="G11" s="141">
        <f t="shared" si="1"/>
        <v>0</v>
      </c>
    </row>
    <row r="12" spans="1:8" ht="28.5" customHeight="1" thickTop="1" thickBot="1">
      <c r="A12" s="66"/>
      <c r="B12" s="102"/>
      <c r="C12" s="104">
        <v>2370</v>
      </c>
      <c r="D12" s="142" t="s">
        <v>104</v>
      </c>
      <c r="E12" s="143">
        <f>F12+G12</f>
        <v>189938</v>
      </c>
      <c r="F12" s="144">
        <v>189938</v>
      </c>
      <c r="G12" s="145">
        <v>0</v>
      </c>
    </row>
    <row r="13" spans="1:8" ht="14.25" customHeight="1" thickBot="1">
      <c r="A13" s="66"/>
      <c r="B13" s="67" t="s">
        <v>81</v>
      </c>
      <c r="C13" s="68"/>
      <c r="D13" s="146" t="s">
        <v>44</v>
      </c>
      <c r="E13" s="147">
        <f>E14</f>
        <v>6677796</v>
      </c>
      <c r="F13" s="147">
        <f t="shared" ref="F13:G13" si="2">F14</f>
        <v>0</v>
      </c>
      <c r="G13" s="148">
        <f t="shared" si="2"/>
        <v>6677796</v>
      </c>
    </row>
    <row r="14" spans="1:8" ht="27.75" customHeight="1" thickTop="1">
      <c r="A14" s="60"/>
      <c r="B14" s="40"/>
      <c r="C14" s="8" t="s">
        <v>79</v>
      </c>
      <c r="D14" s="149" t="s">
        <v>82</v>
      </c>
      <c r="E14" s="143">
        <f>F14+G14</f>
        <v>6677796</v>
      </c>
      <c r="F14" s="150">
        <v>0</v>
      </c>
      <c r="G14" s="244">
        <v>6677796</v>
      </c>
      <c r="H14" s="122"/>
    </row>
    <row r="15" spans="1:8" ht="21" customHeight="1" thickBot="1">
      <c r="A15" s="76">
        <v>600</v>
      </c>
      <c r="B15" s="77"/>
      <c r="C15" s="78"/>
      <c r="D15" s="151" t="s">
        <v>86</v>
      </c>
      <c r="E15" s="152">
        <f>E16</f>
        <v>375812</v>
      </c>
      <c r="F15" s="152">
        <f t="shared" ref="F15" si="3">F16</f>
        <v>0</v>
      </c>
      <c r="G15" s="153"/>
    </row>
    <row r="16" spans="1:8" ht="17.25" customHeight="1" thickBot="1">
      <c r="A16" s="74"/>
      <c r="B16" s="79">
        <v>60016</v>
      </c>
      <c r="C16" s="80"/>
      <c r="D16" s="154" t="s">
        <v>87</v>
      </c>
      <c r="E16" s="155">
        <f>SUM(E17:E17)</f>
        <v>375812</v>
      </c>
      <c r="F16" s="155">
        <f>SUM(F17:F17)</f>
        <v>0</v>
      </c>
      <c r="G16" s="156">
        <f>SUM(G17:G17)</f>
        <v>375812</v>
      </c>
    </row>
    <row r="17" spans="1:8" ht="51.75" customHeight="1" thickTop="1">
      <c r="A17" s="74"/>
      <c r="B17" s="75"/>
      <c r="C17" s="73">
        <v>6207</v>
      </c>
      <c r="D17" s="157" t="s">
        <v>88</v>
      </c>
      <c r="E17" s="143">
        <f t="shared" ref="E17" si="4">F17+G17</f>
        <v>375812</v>
      </c>
      <c r="F17" s="158">
        <v>0</v>
      </c>
      <c r="G17" s="159">
        <v>375812</v>
      </c>
      <c r="H17" s="122"/>
    </row>
    <row r="18" spans="1:8" ht="18" customHeight="1" thickBot="1">
      <c r="A18" s="81">
        <v>630</v>
      </c>
      <c r="B18" s="82"/>
      <c r="C18" s="83"/>
      <c r="D18" s="160" t="s">
        <v>89</v>
      </c>
      <c r="E18" s="161">
        <f>E19</f>
        <v>64827</v>
      </c>
      <c r="F18" s="161">
        <f t="shared" ref="F18:G18" si="5">F19</f>
        <v>0</v>
      </c>
      <c r="G18" s="162">
        <f t="shared" si="5"/>
        <v>64827</v>
      </c>
    </row>
    <row r="19" spans="1:8" ht="19.5" customHeight="1" thickBot="1">
      <c r="A19" s="74"/>
      <c r="B19" s="79">
        <v>63095</v>
      </c>
      <c r="C19" s="80"/>
      <c r="D19" s="154" t="s">
        <v>44</v>
      </c>
      <c r="E19" s="155">
        <f>E20</f>
        <v>64827</v>
      </c>
      <c r="F19" s="155">
        <f t="shared" ref="F19:G19" si="6">F20</f>
        <v>0</v>
      </c>
      <c r="G19" s="156">
        <f t="shared" si="6"/>
        <v>64827</v>
      </c>
    </row>
    <row r="20" spans="1:8" ht="52.5" customHeight="1" thickTop="1">
      <c r="A20" s="74"/>
      <c r="B20" s="75"/>
      <c r="C20" s="73">
        <v>6207</v>
      </c>
      <c r="D20" s="157" t="s">
        <v>88</v>
      </c>
      <c r="E20" s="143">
        <f>F20+G20</f>
        <v>64827</v>
      </c>
      <c r="F20" s="158">
        <v>0</v>
      </c>
      <c r="G20" s="159">
        <v>64827</v>
      </c>
    </row>
    <row r="21" spans="1:8" ht="20.25" customHeight="1" thickBot="1">
      <c r="A21" s="16">
        <v>700</v>
      </c>
      <c r="B21" s="7"/>
      <c r="C21" s="7"/>
      <c r="D21" s="163" t="s">
        <v>5</v>
      </c>
      <c r="E21" s="164">
        <f>E22+E27</f>
        <v>1231558</v>
      </c>
      <c r="F21" s="164">
        <f t="shared" ref="F21:G21" si="7">F22+F27</f>
        <v>349500</v>
      </c>
      <c r="G21" s="165">
        <f t="shared" si="7"/>
        <v>882058</v>
      </c>
    </row>
    <row r="22" spans="1:8" ht="13.5" thickBot="1">
      <c r="A22" s="33"/>
      <c r="B22" s="50">
        <v>70005</v>
      </c>
      <c r="C22" s="50"/>
      <c r="D22" s="166" t="s">
        <v>38</v>
      </c>
      <c r="E22" s="167">
        <f>SUM(E23:E26)</f>
        <v>351257</v>
      </c>
      <c r="F22" s="167">
        <f>SUM(F23:F26)</f>
        <v>349500</v>
      </c>
      <c r="G22" s="168">
        <f>SUM(G23:G26)</f>
        <v>1757</v>
      </c>
    </row>
    <row r="23" spans="1:8" ht="26.25" thickTop="1">
      <c r="A23" s="9"/>
      <c r="B23" s="10"/>
      <c r="C23" s="4" t="s">
        <v>7</v>
      </c>
      <c r="D23" s="169" t="s">
        <v>66</v>
      </c>
      <c r="E23" s="143">
        <f t="shared" ref="E23:E26" si="8">F23+G23</f>
        <v>50000</v>
      </c>
      <c r="F23" s="170">
        <v>50000</v>
      </c>
      <c r="G23" s="171">
        <v>0</v>
      </c>
    </row>
    <row r="24" spans="1:8" ht="51">
      <c r="A24" s="9"/>
      <c r="B24" s="10"/>
      <c r="C24" s="3" t="s">
        <v>8</v>
      </c>
      <c r="D24" s="172" t="s">
        <v>64</v>
      </c>
      <c r="E24" s="143">
        <f t="shared" si="8"/>
        <v>296000</v>
      </c>
      <c r="F24" s="143">
        <v>296000</v>
      </c>
      <c r="G24" s="173">
        <v>0</v>
      </c>
    </row>
    <row r="25" spans="1:8" ht="25.5">
      <c r="A25" s="9"/>
      <c r="B25" s="10"/>
      <c r="C25" s="8" t="s">
        <v>79</v>
      </c>
      <c r="D25" s="149" t="s">
        <v>82</v>
      </c>
      <c r="E25" s="143">
        <f t="shared" si="8"/>
        <v>1757</v>
      </c>
      <c r="F25" s="170"/>
      <c r="G25" s="171">
        <v>1757</v>
      </c>
      <c r="H25" s="25"/>
    </row>
    <row r="26" spans="1:8">
      <c r="A26" s="61"/>
      <c r="B26" s="46"/>
      <c r="C26" s="45" t="s">
        <v>18</v>
      </c>
      <c r="D26" s="172" t="s">
        <v>56</v>
      </c>
      <c r="E26" s="143">
        <f t="shared" si="8"/>
        <v>3500</v>
      </c>
      <c r="F26" s="170">
        <v>3500</v>
      </c>
      <c r="G26" s="171">
        <v>0</v>
      </c>
    </row>
    <row r="27" spans="1:8" ht="13.5" thickBot="1">
      <c r="A27" s="9"/>
      <c r="B27" s="20">
        <v>70095</v>
      </c>
      <c r="C27" s="84"/>
      <c r="D27" s="174" t="s">
        <v>44</v>
      </c>
      <c r="E27" s="175">
        <f>E28</f>
        <v>880301</v>
      </c>
      <c r="F27" s="175">
        <f t="shared" ref="F27:G27" si="9">F28</f>
        <v>0</v>
      </c>
      <c r="G27" s="176">
        <f t="shared" si="9"/>
        <v>880301</v>
      </c>
    </row>
    <row r="28" spans="1:8" ht="51.75" thickTop="1">
      <c r="A28" s="9"/>
      <c r="B28" s="10"/>
      <c r="C28" s="85">
        <v>6260</v>
      </c>
      <c r="D28" s="177" t="s">
        <v>90</v>
      </c>
      <c r="E28" s="143">
        <f>F28+G28</f>
        <v>880301</v>
      </c>
      <c r="F28" s="178">
        <v>0</v>
      </c>
      <c r="G28" s="179">
        <v>880301</v>
      </c>
    </row>
    <row r="29" spans="1:8" ht="19.5" customHeight="1" thickBot="1">
      <c r="A29" s="16">
        <v>710</v>
      </c>
      <c r="B29" s="2"/>
      <c r="C29" s="2"/>
      <c r="D29" s="180" t="s">
        <v>43</v>
      </c>
      <c r="E29" s="181">
        <f>E30</f>
        <v>4500</v>
      </c>
      <c r="F29" s="182">
        <f>F30</f>
        <v>4500</v>
      </c>
      <c r="G29" s="183">
        <v>0</v>
      </c>
    </row>
    <row r="30" spans="1:8" ht="13.5" thickBot="1">
      <c r="A30" s="33"/>
      <c r="B30" s="50">
        <v>71035</v>
      </c>
      <c r="C30" s="50"/>
      <c r="D30" s="166" t="s">
        <v>39</v>
      </c>
      <c r="E30" s="143">
        <f t="shared" ref="E30" si="10">F30+G30</f>
        <v>4500</v>
      </c>
      <c r="F30" s="184">
        <v>4500</v>
      </c>
      <c r="G30" s="168">
        <v>0</v>
      </c>
    </row>
    <row r="31" spans="1:8" ht="13.5" thickTop="1">
      <c r="A31" s="33"/>
      <c r="B31" s="1"/>
      <c r="C31" s="4" t="s">
        <v>23</v>
      </c>
      <c r="D31" s="185" t="s">
        <v>36</v>
      </c>
      <c r="E31" s="143">
        <f>F31+G31</f>
        <v>0</v>
      </c>
      <c r="F31" s="143"/>
      <c r="G31" s="171">
        <v>0</v>
      </c>
    </row>
    <row r="32" spans="1:8" ht="19.5" customHeight="1" thickBot="1">
      <c r="A32" s="16">
        <v>750</v>
      </c>
      <c r="B32" s="2"/>
      <c r="C32" s="15"/>
      <c r="D32" s="180" t="s">
        <v>3</v>
      </c>
      <c r="E32" s="181">
        <f>E33+E36</f>
        <v>235030</v>
      </c>
      <c r="F32" s="181">
        <f>F33+F36</f>
        <v>235030</v>
      </c>
      <c r="G32" s="186">
        <v>0</v>
      </c>
    </row>
    <row r="33" spans="1:7" ht="13.5" thickBot="1">
      <c r="A33" s="9"/>
      <c r="B33" s="47">
        <v>75011</v>
      </c>
      <c r="C33" s="52"/>
      <c r="D33" s="187" t="s">
        <v>65</v>
      </c>
      <c r="E33" s="184">
        <f>SUM(E34:E35)</f>
        <v>85030</v>
      </c>
      <c r="F33" s="184">
        <f>SUM(F34:F35)</f>
        <v>85030</v>
      </c>
      <c r="G33" s="168">
        <v>0</v>
      </c>
    </row>
    <row r="34" spans="1:7" ht="41.25" customHeight="1" thickTop="1">
      <c r="A34" s="9"/>
      <c r="B34" s="10"/>
      <c r="C34" s="5">
        <v>2010</v>
      </c>
      <c r="D34" s="188" t="s">
        <v>51</v>
      </c>
      <c r="E34" s="143">
        <f t="shared" ref="E34:E35" si="11">F34+G34</f>
        <v>85000</v>
      </c>
      <c r="F34" s="178">
        <v>85000</v>
      </c>
      <c r="G34" s="171">
        <v>0</v>
      </c>
    </row>
    <row r="35" spans="1:7" ht="38.25">
      <c r="A35" s="9"/>
      <c r="B35" s="10"/>
      <c r="C35" s="5">
        <v>2360</v>
      </c>
      <c r="D35" s="188" t="s">
        <v>76</v>
      </c>
      <c r="E35" s="143">
        <f t="shared" si="11"/>
        <v>30</v>
      </c>
      <c r="F35" s="143">
        <v>30</v>
      </c>
      <c r="G35" s="173">
        <v>0</v>
      </c>
    </row>
    <row r="36" spans="1:7" ht="13.5" thickBot="1">
      <c r="A36" s="9"/>
      <c r="B36" s="20">
        <v>75095</v>
      </c>
      <c r="C36" s="20"/>
      <c r="D36" s="189" t="s">
        <v>44</v>
      </c>
      <c r="E36" s="175">
        <f>E37</f>
        <v>150000</v>
      </c>
      <c r="F36" s="175">
        <f>F37</f>
        <v>150000</v>
      </c>
      <c r="G36" s="190">
        <v>0</v>
      </c>
    </row>
    <row r="37" spans="1:7" ht="13.5" thickTop="1">
      <c r="A37" s="12"/>
      <c r="B37" s="5"/>
      <c r="C37" s="4" t="s">
        <v>34</v>
      </c>
      <c r="D37" s="185" t="s">
        <v>25</v>
      </c>
      <c r="E37" s="143">
        <f>F37+G37</f>
        <v>150000</v>
      </c>
      <c r="F37" s="143">
        <v>150000</v>
      </c>
      <c r="G37" s="171">
        <v>0</v>
      </c>
    </row>
    <row r="38" spans="1:7" ht="39" thickBot="1">
      <c r="A38" s="13">
        <v>751</v>
      </c>
      <c r="B38" s="6"/>
      <c r="C38" s="6"/>
      <c r="D38" s="191" t="s">
        <v>52</v>
      </c>
      <c r="E38" s="192">
        <f t="shared" ref="E38:F39" si="12">E39</f>
        <v>1788</v>
      </c>
      <c r="F38" s="181">
        <f t="shared" si="12"/>
        <v>1788</v>
      </c>
      <c r="G38" s="186">
        <v>0</v>
      </c>
    </row>
    <row r="39" spans="1:7" ht="26.25" thickBot="1">
      <c r="A39" s="9"/>
      <c r="B39" s="47">
        <v>75101</v>
      </c>
      <c r="C39" s="47"/>
      <c r="D39" s="193" t="s">
        <v>53</v>
      </c>
      <c r="E39" s="184">
        <f t="shared" si="12"/>
        <v>1788</v>
      </c>
      <c r="F39" s="184">
        <f t="shared" si="12"/>
        <v>1788</v>
      </c>
      <c r="G39" s="168">
        <v>0</v>
      </c>
    </row>
    <row r="40" spans="1:7" ht="42.75" customHeight="1" thickTop="1">
      <c r="A40" s="12"/>
      <c r="B40" s="5"/>
      <c r="C40" s="5">
        <v>2010</v>
      </c>
      <c r="D40" s="188" t="s">
        <v>51</v>
      </c>
      <c r="E40" s="143">
        <f>F40+G40</f>
        <v>1788</v>
      </c>
      <c r="F40" s="143">
        <v>1788</v>
      </c>
      <c r="G40" s="171">
        <v>0</v>
      </c>
    </row>
    <row r="41" spans="1:7" ht="22.5" customHeight="1" thickBot="1">
      <c r="A41" s="86">
        <v>754</v>
      </c>
      <c r="B41" s="87"/>
      <c r="C41" s="87"/>
      <c r="D41" s="151" t="s">
        <v>91</v>
      </c>
      <c r="E41" s="194">
        <f>E42</f>
        <v>300000</v>
      </c>
      <c r="F41" s="194">
        <f t="shared" ref="F41:G41" si="13">F42</f>
        <v>300000</v>
      </c>
      <c r="G41" s="194">
        <f t="shared" si="13"/>
        <v>0</v>
      </c>
    </row>
    <row r="42" spans="1:7" ht="13.5" thickBot="1">
      <c r="A42" s="9"/>
      <c r="B42" s="20">
        <v>75416</v>
      </c>
      <c r="C42" s="119"/>
      <c r="D42" s="195" t="s">
        <v>126</v>
      </c>
      <c r="E42" s="175">
        <f>E43</f>
        <v>300000</v>
      </c>
      <c r="F42" s="175">
        <f>F43</f>
        <v>300000</v>
      </c>
      <c r="G42" s="175">
        <f>G43</f>
        <v>0</v>
      </c>
    </row>
    <row r="43" spans="1:7" ht="18" customHeight="1" thickTop="1">
      <c r="A43" s="9"/>
      <c r="B43" s="10"/>
      <c r="C43" s="85" t="s">
        <v>115</v>
      </c>
      <c r="D43" s="177" t="s">
        <v>116</v>
      </c>
      <c r="E43" s="143">
        <f t="shared" ref="E43" si="14">F43+G43</f>
        <v>300000</v>
      </c>
      <c r="F43" s="178">
        <v>300000</v>
      </c>
      <c r="G43" s="196">
        <v>0</v>
      </c>
    </row>
    <row r="44" spans="1:7" ht="39" thickBot="1">
      <c r="A44" s="23">
        <v>756</v>
      </c>
      <c r="B44" s="7"/>
      <c r="C44" s="7"/>
      <c r="D44" s="197" t="s">
        <v>54</v>
      </c>
      <c r="E44" s="164">
        <f>E45+E48+E55++E64+E72</f>
        <v>21915000</v>
      </c>
      <c r="F44" s="164">
        <f>F45+F48+F55++F64+F72</f>
        <v>21915000</v>
      </c>
      <c r="G44" s="165">
        <f>G45+G48+G55++G64+G72</f>
        <v>0</v>
      </c>
    </row>
    <row r="45" spans="1:7" ht="20.25" customHeight="1" thickBot="1">
      <c r="A45" s="9"/>
      <c r="B45" s="47">
        <v>75601</v>
      </c>
      <c r="C45" s="47"/>
      <c r="D45" s="166" t="s">
        <v>47</v>
      </c>
      <c r="E45" s="184">
        <f>SUM(E46:E47)</f>
        <v>17200</v>
      </c>
      <c r="F45" s="184">
        <f>SUM(F46:F47)</f>
        <v>17200</v>
      </c>
      <c r="G45" s="168">
        <v>0</v>
      </c>
    </row>
    <row r="46" spans="1:7" ht="25.5" customHeight="1" thickTop="1">
      <c r="A46" s="9"/>
      <c r="B46" s="10"/>
      <c r="C46" s="4" t="s">
        <v>14</v>
      </c>
      <c r="D46" s="188" t="s">
        <v>55</v>
      </c>
      <c r="E46" s="143">
        <f t="shared" ref="E46:E47" si="15">F46+G46</f>
        <v>17000</v>
      </c>
      <c r="F46" s="143">
        <v>17000</v>
      </c>
      <c r="G46" s="171">
        <v>0</v>
      </c>
    </row>
    <row r="47" spans="1:7" ht="17.25" customHeight="1">
      <c r="A47" s="9"/>
      <c r="B47" s="10"/>
      <c r="C47" s="3" t="s">
        <v>18</v>
      </c>
      <c r="D47" s="198" t="s">
        <v>56</v>
      </c>
      <c r="E47" s="143">
        <f t="shared" si="15"/>
        <v>200</v>
      </c>
      <c r="F47" s="199">
        <v>200</v>
      </c>
      <c r="G47" s="173">
        <v>0</v>
      </c>
    </row>
    <row r="48" spans="1:7" ht="39" thickBot="1">
      <c r="A48" s="9"/>
      <c r="B48" s="20">
        <v>75615</v>
      </c>
      <c r="C48" s="20"/>
      <c r="D48" s="200" t="s">
        <v>67</v>
      </c>
      <c r="E48" s="175">
        <f>SUM(E49:E54)</f>
        <v>7613220</v>
      </c>
      <c r="F48" s="175">
        <f>SUM(F49:F54)</f>
        <v>7613220</v>
      </c>
      <c r="G48" s="176">
        <f>SUM(G49:G54)</f>
        <v>0</v>
      </c>
    </row>
    <row r="49" spans="1:7" ht="13.5" thickTop="1">
      <c r="A49" s="9"/>
      <c r="B49" s="10"/>
      <c r="C49" s="4" t="s">
        <v>10</v>
      </c>
      <c r="D49" s="185" t="s">
        <v>28</v>
      </c>
      <c r="E49" s="143">
        <f t="shared" ref="E49:E56" si="16">F49+G49</f>
        <v>6800000</v>
      </c>
      <c r="F49" s="143">
        <v>6800000</v>
      </c>
      <c r="G49" s="171">
        <v>0</v>
      </c>
    </row>
    <row r="50" spans="1:7">
      <c r="A50" s="9"/>
      <c r="B50" s="10"/>
      <c r="C50" s="3" t="s">
        <v>11</v>
      </c>
      <c r="D50" s="201" t="s">
        <v>29</v>
      </c>
      <c r="E50" s="143">
        <f t="shared" si="16"/>
        <v>380000</v>
      </c>
      <c r="F50" s="199">
        <v>380000</v>
      </c>
      <c r="G50" s="171">
        <v>0</v>
      </c>
    </row>
    <row r="51" spans="1:7">
      <c r="A51" s="9"/>
      <c r="B51" s="10"/>
      <c r="C51" s="3" t="s">
        <v>12</v>
      </c>
      <c r="D51" s="201" t="s">
        <v>30</v>
      </c>
      <c r="E51" s="143">
        <f t="shared" si="16"/>
        <v>12220</v>
      </c>
      <c r="F51" s="199">
        <v>12220</v>
      </c>
      <c r="G51" s="171">
        <v>0</v>
      </c>
    </row>
    <row r="52" spans="1:7">
      <c r="A52" s="9"/>
      <c r="B52" s="10"/>
      <c r="C52" s="3" t="s">
        <v>13</v>
      </c>
      <c r="D52" s="201" t="s">
        <v>31</v>
      </c>
      <c r="E52" s="143">
        <f t="shared" si="16"/>
        <v>380000</v>
      </c>
      <c r="F52" s="199">
        <v>380000</v>
      </c>
      <c r="G52" s="171">
        <v>0</v>
      </c>
    </row>
    <row r="53" spans="1:7">
      <c r="A53" s="9"/>
      <c r="B53" s="10"/>
      <c r="C53" s="3" t="s">
        <v>17</v>
      </c>
      <c r="D53" s="201" t="s">
        <v>33</v>
      </c>
      <c r="E53" s="143">
        <f t="shared" si="16"/>
        <v>11000</v>
      </c>
      <c r="F53" s="199">
        <v>11000</v>
      </c>
      <c r="G53" s="171">
        <v>0</v>
      </c>
    </row>
    <row r="54" spans="1:7" ht="13.5" customHeight="1">
      <c r="A54" s="9"/>
      <c r="B54" s="10"/>
      <c r="C54" s="3" t="s">
        <v>18</v>
      </c>
      <c r="D54" s="198" t="s">
        <v>56</v>
      </c>
      <c r="E54" s="143">
        <f t="shared" si="16"/>
        <v>30000</v>
      </c>
      <c r="F54" s="199">
        <v>30000</v>
      </c>
      <c r="G54" s="173">
        <v>0</v>
      </c>
    </row>
    <row r="55" spans="1:7" ht="39" thickBot="1">
      <c r="A55" s="9"/>
      <c r="B55" s="20">
        <v>75616</v>
      </c>
      <c r="C55" s="20"/>
      <c r="D55" s="200" t="s">
        <v>107</v>
      </c>
      <c r="E55" s="175">
        <f>SUM(E56:E63)</f>
        <v>3702880</v>
      </c>
      <c r="F55" s="175">
        <f>SUM(F56:F63)</f>
        <v>3702880</v>
      </c>
      <c r="G55" s="176">
        <f>SUM(G56:G63)</f>
        <v>0</v>
      </c>
    </row>
    <row r="56" spans="1:7" ht="13.5" thickTop="1">
      <c r="A56" s="9"/>
      <c r="B56" s="10"/>
      <c r="C56" s="4" t="s">
        <v>10</v>
      </c>
      <c r="D56" s="185" t="s">
        <v>28</v>
      </c>
      <c r="E56" s="143">
        <f t="shared" si="16"/>
        <v>2042500</v>
      </c>
      <c r="F56" s="143">
        <v>2042500</v>
      </c>
      <c r="G56" s="171">
        <v>0</v>
      </c>
    </row>
    <row r="57" spans="1:7">
      <c r="A57" s="9"/>
      <c r="B57" s="10"/>
      <c r="C57" s="3" t="s">
        <v>11</v>
      </c>
      <c r="D57" s="201" t="s">
        <v>29</v>
      </c>
      <c r="E57" s="143">
        <f t="shared" ref="E57:E63" si="17">F57+G57</f>
        <v>690000</v>
      </c>
      <c r="F57" s="199">
        <v>690000</v>
      </c>
      <c r="G57" s="171">
        <v>0</v>
      </c>
    </row>
    <row r="58" spans="1:7">
      <c r="A58" s="9"/>
      <c r="B58" s="10"/>
      <c r="C58" s="3" t="s">
        <v>12</v>
      </c>
      <c r="D58" s="201" t="s">
        <v>30</v>
      </c>
      <c r="E58" s="143">
        <f t="shared" si="17"/>
        <v>1180</v>
      </c>
      <c r="F58" s="199">
        <v>1180</v>
      </c>
      <c r="G58" s="171">
        <v>0</v>
      </c>
    </row>
    <row r="59" spans="1:7">
      <c r="A59" s="9"/>
      <c r="B59" s="10"/>
      <c r="C59" s="3" t="s">
        <v>13</v>
      </c>
      <c r="D59" s="201" t="s">
        <v>31</v>
      </c>
      <c r="E59" s="143">
        <f t="shared" si="17"/>
        <v>75200</v>
      </c>
      <c r="F59" s="199">
        <v>75200</v>
      </c>
      <c r="G59" s="171">
        <v>0</v>
      </c>
    </row>
    <row r="60" spans="1:7">
      <c r="A60" s="9"/>
      <c r="B60" s="10"/>
      <c r="C60" s="3" t="s">
        <v>15</v>
      </c>
      <c r="D60" s="201" t="s">
        <v>32</v>
      </c>
      <c r="E60" s="143">
        <f t="shared" si="17"/>
        <v>13000</v>
      </c>
      <c r="F60" s="199">
        <v>13000</v>
      </c>
      <c r="G60" s="171">
        <v>0</v>
      </c>
    </row>
    <row r="61" spans="1:7">
      <c r="A61" s="9"/>
      <c r="B61" s="10"/>
      <c r="C61" s="3" t="s">
        <v>16</v>
      </c>
      <c r="D61" s="201" t="s">
        <v>72</v>
      </c>
      <c r="E61" s="143">
        <f t="shared" si="17"/>
        <v>31000</v>
      </c>
      <c r="F61" s="199">
        <v>31000</v>
      </c>
      <c r="G61" s="171">
        <v>0</v>
      </c>
    </row>
    <row r="62" spans="1:7">
      <c r="A62" s="9"/>
      <c r="B62" s="10"/>
      <c r="C62" s="3" t="s">
        <v>17</v>
      </c>
      <c r="D62" s="201" t="s">
        <v>33</v>
      </c>
      <c r="E62" s="143">
        <f t="shared" si="17"/>
        <v>800000</v>
      </c>
      <c r="F62" s="199">
        <v>800000</v>
      </c>
      <c r="G62" s="171">
        <v>0</v>
      </c>
    </row>
    <row r="63" spans="1:7" ht="17.25" customHeight="1">
      <c r="A63" s="9"/>
      <c r="B63" s="10"/>
      <c r="C63" s="3" t="s">
        <v>18</v>
      </c>
      <c r="D63" s="198" t="s">
        <v>56</v>
      </c>
      <c r="E63" s="143">
        <f t="shared" si="17"/>
        <v>50000</v>
      </c>
      <c r="F63" s="199">
        <v>50000</v>
      </c>
      <c r="G63" s="173">
        <v>0</v>
      </c>
    </row>
    <row r="64" spans="1:7" ht="26.25" thickBot="1">
      <c r="A64" s="9"/>
      <c r="B64" s="20">
        <v>75618</v>
      </c>
      <c r="C64" s="53"/>
      <c r="D64" s="174" t="s">
        <v>58</v>
      </c>
      <c r="E64" s="175">
        <f>SUM(E65:E68)</f>
        <v>911700</v>
      </c>
      <c r="F64" s="175">
        <f>SUM(F65:F68)</f>
        <v>911700</v>
      </c>
      <c r="G64" s="176">
        <f>SUM(G65:G68)</f>
        <v>0</v>
      </c>
    </row>
    <row r="65" spans="1:10" ht="13.5" thickTop="1">
      <c r="A65" s="9"/>
      <c r="B65" s="10"/>
      <c r="C65" s="4" t="s">
        <v>19</v>
      </c>
      <c r="D65" s="185" t="s">
        <v>71</v>
      </c>
      <c r="E65" s="143">
        <f t="shared" ref="E65:E68" si="18">F65+G65</f>
        <v>27000</v>
      </c>
      <c r="F65" s="143">
        <v>27000</v>
      </c>
      <c r="G65" s="171">
        <v>0</v>
      </c>
    </row>
    <row r="66" spans="1:10">
      <c r="A66" s="9"/>
      <c r="B66" s="10"/>
      <c r="C66" s="4" t="s">
        <v>73</v>
      </c>
      <c r="D66" s="185" t="s">
        <v>74</v>
      </c>
      <c r="E66" s="143">
        <f t="shared" si="18"/>
        <v>5000</v>
      </c>
      <c r="F66" s="143">
        <v>5000</v>
      </c>
      <c r="G66" s="171">
        <v>0</v>
      </c>
    </row>
    <row r="67" spans="1:10" ht="25.5">
      <c r="A67" s="9"/>
      <c r="B67" s="10"/>
      <c r="C67" s="37" t="s">
        <v>20</v>
      </c>
      <c r="D67" s="188" t="s">
        <v>101</v>
      </c>
      <c r="E67" s="143">
        <f t="shared" si="18"/>
        <v>530000</v>
      </c>
      <c r="F67" s="199">
        <v>530000</v>
      </c>
      <c r="G67" s="171">
        <v>0</v>
      </c>
    </row>
    <row r="68" spans="1:10" ht="38.25">
      <c r="A68" s="9"/>
      <c r="B68" s="10"/>
      <c r="C68" s="14" t="s">
        <v>9</v>
      </c>
      <c r="D68" s="202" t="s">
        <v>57</v>
      </c>
      <c r="E68" s="126">
        <f t="shared" si="18"/>
        <v>349700</v>
      </c>
      <c r="F68" s="129">
        <v>349700</v>
      </c>
      <c r="G68" s="132">
        <v>0</v>
      </c>
      <c r="H68" s="124"/>
      <c r="I68" s="121"/>
      <c r="J68" s="121"/>
    </row>
    <row r="69" spans="1:10">
      <c r="A69" s="9"/>
      <c r="B69" s="10"/>
      <c r="C69" s="14"/>
      <c r="D69" s="202" t="s">
        <v>119</v>
      </c>
      <c r="E69" s="127"/>
      <c r="F69" s="130"/>
      <c r="G69" s="133"/>
      <c r="H69" s="123"/>
      <c r="I69" s="107"/>
      <c r="J69" s="107"/>
    </row>
    <row r="70" spans="1:10">
      <c r="A70" s="9"/>
      <c r="B70" s="10"/>
      <c r="C70" s="14"/>
      <c r="D70" s="202" t="s">
        <v>120</v>
      </c>
      <c r="E70" s="127"/>
      <c r="F70" s="130"/>
      <c r="G70" s="133"/>
      <c r="H70" s="123"/>
      <c r="I70" s="107"/>
      <c r="J70" s="107"/>
    </row>
    <row r="71" spans="1:10">
      <c r="A71" s="9"/>
      <c r="B71" s="10"/>
      <c r="C71" s="14"/>
      <c r="D71" s="202" t="s">
        <v>121</v>
      </c>
      <c r="E71" s="128"/>
      <c r="F71" s="131"/>
      <c r="G71" s="134"/>
      <c r="H71" s="123"/>
      <c r="I71" s="107"/>
      <c r="J71" s="107"/>
    </row>
    <row r="72" spans="1:10" ht="26.25" thickBot="1">
      <c r="A72" s="9"/>
      <c r="B72" s="20">
        <v>75621</v>
      </c>
      <c r="C72" s="21"/>
      <c r="D72" s="203" t="s">
        <v>59</v>
      </c>
      <c r="E72" s="204">
        <f>SUM(E73:E74)</f>
        <v>9670000</v>
      </c>
      <c r="F72" s="204">
        <f>SUM(F73:F74)</f>
        <v>9670000</v>
      </c>
      <c r="G72" s="190">
        <f>SUM(G73:G74)</f>
        <v>0</v>
      </c>
    </row>
    <row r="73" spans="1:10" ht="13.5" thickTop="1">
      <c r="A73" s="9"/>
      <c r="B73" s="10"/>
      <c r="C73" s="4" t="s">
        <v>21</v>
      </c>
      <c r="D73" s="205" t="s">
        <v>26</v>
      </c>
      <c r="E73" s="143">
        <f t="shared" ref="E73:E74" si="19">F73+G73</f>
        <v>9500000</v>
      </c>
      <c r="F73" s="143">
        <v>9500000</v>
      </c>
      <c r="G73" s="171">
        <v>0</v>
      </c>
    </row>
    <row r="74" spans="1:10">
      <c r="A74" s="12"/>
      <c r="B74" s="5"/>
      <c r="C74" s="4" t="s">
        <v>22</v>
      </c>
      <c r="D74" s="185" t="s">
        <v>27</v>
      </c>
      <c r="E74" s="143">
        <f t="shared" si="19"/>
        <v>170000</v>
      </c>
      <c r="F74" s="199">
        <v>170000</v>
      </c>
      <c r="G74" s="171">
        <v>0</v>
      </c>
    </row>
    <row r="75" spans="1:10" ht="20.25" customHeight="1" thickBot="1">
      <c r="A75" s="16">
        <v>758</v>
      </c>
      <c r="B75" s="2"/>
      <c r="C75" s="2"/>
      <c r="D75" s="180" t="s">
        <v>4</v>
      </c>
      <c r="E75" s="181">
        <f>E76+E80+E78</f>
        <v>7469902</v>
      </c>
      <c r="F75" s="181">
        <f>F76+F80+F78</f>
        <v>7469902</v>
      </c>
      <c r="G75" s="183">
        <f t="shared" ref="G75" si="20">G76+G80</f>
        <v>0</v>
      </c>
    </row>
    <row r="76" spans="1:10" ht="26.25" thickBot="1">
      <c r="A76" s="33"/>
      <c r="B76" s="50">
        <v>75801</v>
      </c>
      <c r="C76" s="50"/>
      <c r="D76" s="193" t="s">
        <v>60</v>
      </c>
      <c r="E76" s="184">
        <f>E77</f>
        <v>6964962</v>
      </c>
      <c r="F76" s="184">
        <f>F77</f>
        <v>6964962</v>
      </c>
      <c r="G76" s="168">
        <v>0</v>
      </c>
    </row>
    <row r="77" spans="1:10" ht="13.5" thickTop="1">
      <c r="A77" s="9"/>
      <c r="B77" s="10"/>
      <c r="C77" s="54">
        <v>2920</v>
      </c>
      <c r="D77" s="185" t="s">
        <v>35</v>
      </c>
      <c r="E77" s="143">
        <f>F77+G77</f>
        <v>6964962</v>
      </c>
      <c r="F77" s="178">
        <v>6964962</v>
      </c>
      <c r="G77" s="171">
        <v>0</v>
      </c>
    </row>
    <row r="78" spans="1:10" ht="13.5" thickBot="1">
      <c r="A78" s="9"/>
      <c r="B78" s="20">
        <v>75807</v>
      </c>
      <c r="C78" s="114"/>
      <c r="D78" s="206" t="s">
        <v>112</v>
      </c>
      <c r="E78" s="175">
        <f>F79</f>
        <v>363884</v>
      </c>
      <c r="F78" s="175">
        <f>F79</f>
        <v>363884</v>
      </c>
      <c r="G78" s="176"/>
    </row>
    <row r="79" spans="1:10" ht="13.5" thickTop="1">
      <c r="A79" s="9"/>
      <c r="B79" s="10"/>
      <c r="C79" s="5">
        <v>2920</v>
      </c>
      <c r="D79" s="185" t="s">
        <v>35</v>
      </c>
      <c r="E79" s="143">
        <f>F79+G79</f>
        <v>363884</v>
      </c>
      <c r="F79" s="207">
        <v>363884</v>
      </c>
      <c r="G79" s="208"/>
    </row>
    <row r="80" spans="1:10" ht="13.5" thickBot="1">
      <c r="A80" s="9"/>
      <c r="B80" s="20">
        <v>75831</v>
      </c>
      <c r="C80" s="17"/>
      <c r="D80" s="209" t="s">
        <v>40</v>
      </c>
      <c r="E80" s="204">
        <f>E81</f>
        <v>141056</v>
      </c>
      <c r="F80" s="204">
        <f>F81</f>
        <v>141056</v>
      </c>
      <c r="G80" s="190">
        <v>0</v>
      </c>
    </row>
    <row r="81" spans="1:12" ht="13.5" thickTop="1">
      <c r="A81" s="12"/>
      <c r="B81" s="5"/>
      <c r="C81" s="5">
        <v>2920</v>
      </c>
      <c r="D81" s="185" t="s">
        <v>35</v>
      </c>
      <c r="E81" s="143">
        <f>F81+G81</f>
        <v>141056</v>
      </c>
      <c r="F81" s="207">
        <v>141056</v>
      </c>
      <c r="G81" s="171">
        <v>0</v>
      </c>
    </row>
    <row r="82" spans="1:12" ht="20.25" customHeight="1" thickBot="1">
      <c r="A82" s="13">
        <v>801</v>
      </c>
      <c r="B82" s="6"/>
      <c r="C82" s="6"/>
      <c r="D82" s="210" t="s">
        <v>1</v>
      </c>
      <c r="E82" s="192">
        <f>E83+E85+E89+E92</f>
        <v>2541549</v>
      </c>
      <c r="F82" s="192">
        <f t="shared" ref="F82:G82" si="21">F83+F85+F89+F92</f>
        <v>1118910</v>
      </c>
      <c r="G82" s="192">
        <f t="shared" si="21"/>
        <v>1422639</v>
      </c>
    </row>
    <row r="83" spans="1:12" ht="13.5" thickBot="1">
      <c r="A83" s="33"/>
      <c r="B83" s="50">
        <v>80101</v>
      </c>
      <c r="C83" s="56"/>
      <c r="D83" s="211" t="s">
        <v>75</v>
      </c>
      <c r="E83" s="212">
        <f>SUM(E84:E84)</f>
        <v>35000</v>
      </c>
      <c r="F83" s="212">
        <f>SUM(F84:F84)</f>
        <v>35000</v>
      </c>
      <c r="G83" s="213">
        <v>0</v>
      </c>
    </row>
    <row r="84" spans="1:12" ht="51.75" thickTop="1">
      <c r="A84" s="33"/>
      <c r="B84" s="1"/>
      <c r="C84" s="55" t="s">
        <v>8</v>
      </c>
      <c r="D84" s="202" t="s">
        <v>64</v>
      </c>
      <c r="E84" s="143">
        <f>F84+G84</f>
        <v>35000</v>
      </c>
      <c r="F84" s="214">
        <v>35000</v>
      </c>
      <c r="G84" s="215">
        <v>0</v>
      </c>
    </row>
    <row r="85" spans="1:12" ht="13.5" thickBot="1">
      <c r="A85" s="33"/>
      <c r="B85" s="18">
        <v>80104</v>
      </c>
      <c r="C85" s="18"/>
      <c r="D85" s="216" t="s">
        <v>41</v>
      </c>
      <c r="E85" s="204">
        <f>SUM(E86:E88)</f>
        <v>939210</v>
      </c>
      <c r="F85" s="204">
        <f>SUM(F86:F88)</f>
        <v>939210</v>
      </c>
      <c r="G85" s="190">
        <v>0</v>
      </c>
    </row>
    <row r="86" spans="1:12" ht="13.5" thickTop="1">
      <c r="A86" s="9"/>
      <c r="B86" s="10"/>
      <c r="C86" s="4" t="s">
        <v>23</v>
      </c>
      <c r="D86" s="185" t="s">
        <v>36</v>
      </c>
      <c r="E86" s="143">
        <f t="shared" ref="E86:E88" si="22">F86+G86</f>
        <v>140000</v>
      </c>
      <c r="F86" s="143">
        <v>140000</v>
      </c>
      <c r="G86" s="171">
        <v>0</v>
      </c>
    </row>
    <row r="87" spans="1:12" ht="25.5">
      <c r="A87" s="9"/>
      <c r="B87" s="10"/>
      <c r="C87" s="3">
        <v>2310</v>
      </c>
      <c r="D87" s="172" t="s">
        <v>61</v>
      </c>
      <c r="E87" s="143">
        <f t="shared" si="22"/>
        <v>794950</v>
      </c>
      <c r="F87" s="199">
        <v>794950</v>
      </c>
      <c r="G87" s="173">
        <v>0</v>
      </c>
      <c r="H87" s="125"/>
      <c r="I87" s="122"/>
      <c r="J87" s="122"/>
      <c r="K87" s="122"/>
      <c r="L87" s="122"/>
    </row>
    <row r="88" spans="1:12" ht="38.25" customHeight="1">
      <c r="A88" s="9"/>
      <c r="B88" s="10"/>
      <c r="C88" s="3">
        <v>2900</v>
      </c>
      <c r="D88" s="198" t="s">
        <v>105</v>
      </c>
      <c r="E88" s="143">
        <f t="shared" si="22"/>
        <v>4260</v>
      </c>
      <c r="F88" s="199">
        <v>4260</v>
      </c>
      <c r="G88" s="173">
        <v>0</v>
      </c>
      <c r="H88" s="105"/>
    </row>
    <row r="89" spans="1:12" ht="13.5" thickBot="1">
      <c r="A89" s="9"/>
      <c r="B89" s="20">
        <v>80106</v>
      </c>
      <c r="C89" s="51"/>
      <c r="D89" s="174" t="s">
        <v>114</v>
      </c>
      <c r="E89" s="204">
        <f>SUM(E90:E91)</f>
        <v>144700</v>
      </c>
      <c r="F89" s="204">
        <f t="shared" ref="F89:G89" si="23">SUM(F90:F91)</f>
        <v>144700</v>
      </c>
      <c r="G89" s="204">
        <f t="shared" si="23"/>
        <v>0</v>
      </c>
      <c r="H89" s="115"/>
    </row>
    <row r="90" spans="1:12" ht="13.5" thickTop="1">
      <c r="A90" s="9"/>
      <c r="B90" s="10"/>
      <c r="C90" s="4" t="s">
        <v>23</v>
      </c>
      <c r="D90" s="185" t="s">
        <v>36</v>
      </c>
      <c r="E90" s="178">
        <f t="shared" ref="E90:E91" si="24">F90+G90</f>
        <v>122000</v>
      </c>
      <c r="F90" s="178">
        <v>122000</v>
      </c>
      <c r="G90" s="179">
        <v>0</v>
      </c>
      <c r="H90" s="116"/>
    </row>
    <row r="91" spans="1:12" ht="25.5">
      <c r="A91" s="9"/>
      <c r="B91" s="10"/>
      <c r="C91" s="4">
        <v>2310</v>
      </c>
      <c r="D91" s="169" t="s">
        <v>61</v>
      </c>
      <c r="E91" s="199">
        <f t="shared" si="24"/>
        <v>22700</v>
      </c>
      <c r="F91" s="143">
        <v>22700</v>
      </c>
      <c r="G91" s="171"/>
      <c r="H91" s="115"/>
    </row>
    <row r="92" spans="1:12" ht="13.5" thickBot="1">
      <c r="A92" s="9"/>
      <c r="B92" s="20">
        <v>80110</v>
      </c>
      <c r="C92" s="51"/>
      <c r="D92" s="174" t="s">
        <v>92</v>
      </c>
      <c r="E92" s="175">
        <f>E93</f>
        <v>1422639</v>
      </c>
      <c r="F92" s="175">
        <f t="shared" ref="F92:G92" si="25">F93</f>
        <v>0</v>
      </c>
      <c r="G92" s="176">
        <f t="shared" si="25"/>
        <v>1422639</v>
      </c>
    </row>
    <row r="93" spans="1:12" ht="48.75" thickTop="1">
      <c r="A93" s="9"/>
      <c r="B93" s="10"/>
      <c r="C93" s="73">
        <v>6207</v>
      </c>
      <c r="D93" s="217" t="s">
        <v>88</v>
      </c>
      <c r="E93" s="178">
        <f>F93+G93</f>
        <v>1422639</v>
      </c>
      <c r="F93" s="178">
        <v>0</v>
      </c>
      <c r="G93" s="196">
        <v>1422639</v>
      </c>
    </row>
    <row r="94" spans="1:12" ht="21" customHeight="1" thickBot="1">
      <c r="A94" s="13">
        <v>852</v>
      </c>
      <c r="B94" s="6"/>
      <c r="C94" s="8"/>
      <c r="D94" s="218" t="s">
        <v>93</v>
      </c>
      <c r="E94" s="181">
        <f>E95+E99+E102+E104+E106+E109+E111</f>
        <v>2906000</v>
      </c>
      <c r="F94" s="181">
        <f t="shared" ref="F94:G94" si="26">F95+F99+F102+F104+F106+F109+F111</f>
        <v>2906000</v>
      </c>
      <c r="G94" s="181">
        <f t="shared" si="26"/>
        <v>0</v>
      </c>
    </row>
    <row r="95" spans="1:12" ht="39" thickBot="1">
      <c r="A95" s="33"/>
      <c r="B95" s="50">
        <v>85212</v>
      </c>
      <c r="C95" s="48"/>
      <c r="D95" s="193" t="s">
        <v>98</v>
      </c>
      <c r="E95" s="184">
        <f>SUM(E96:E98)</f>
        <v>2164000</v>
      </c>
      <c r="F95" s="184">
        <f>SUM(F96:F98)</f>
        <v>2164000</v>
      </c>
      <c r="G95" s="168">
        <v>0</v>
      </c>
    </row>
    <row r="96" spans="1:12" ht="26.25" thickTop="1">
      <c r="A96" s="33"/>
      <c r="B96" s="1"/>
      <c r="C96" s="73" t="s">
        <v>84</v>
      </c>
      <c r="D96" s="157" t="s">
        <v>85</v>
      </c>
      <c r="E96" s="143">
        <f t="shared" ref="E96:E101" si="27">F96+G96</f>
        <v>12000</v>
      </c>
      <c r="F96" s="178">
        <v>12000</v>
      </c>
      <c r="G96" s="179">
        <v>0</v>
      </c>
    </row>
    <row r="97" spans="1:8" ht="46.5" customHeight="1">
      <c r="A97" s="33"/>
      <c r="B97" s="7"/>
      <c r="C97" s="4" t="s">
        <v>24</v>
      </c>
      <c r="D97" s="188" t="s">
        <v>51</v>
      </c>
      <c r="E97" s="143">
        <f t="shared" si="27"/>
        <v>2140000</v>
      </c>
      <c r="F97" s="143">
        <v>2140000</v>
      </c>
      <c r="G97" s="171">
        <v>0</v>
      </c>
    </row>
    <row r="98" spans="1:8" ht="38.25">
      <c r="A98" s="33"/>
      <c r="B98" s="7"/>
      <c r="C98" s="3">
        <v>2360</v>
      </c>
      <c r="D98" s="198" t="s">
        <v>76</v>
      </c>
      <c r="E98" s="143">
        <f t="shared" si="27"/>
        <v>12000</v>
      </c>
      <c r="F98" s="143">
        <v>12000</v>
      </c>
      <c r="G98" s="173">
        <v>0</v>
      </c>
    </row>
    <row r="99" spans="1:8" ht="54.75" customHeight="1" thickBot="1">
      <c r="A99" s="33"/>
      <c r="B99" s="19">
        <v>85213</v>
      </c>
      <c r="C99" s="49"/>
      <c r="D99" s="219" t="s">
        <v>80</v>
      </c>
      <c r="E99" s="175">
        <f>E100+E101</f>
        <v>45000</v>
      </c>
      <c r="F99" s="175">
        <f t="shared" ref="F99:G99" si="28">F100+F101</f>
        <v>45000</v>
      </c>
      <c r="G99" s="175">
        <f t="shared" si="28"/>
        <v>0</v>
      </c>
    </row>
    <row r="100" spans="1:8" ht="40.5" customHeight="1" thickTop="1">
      <c r="A100" s="33"/>
      <c r="B100" s="10"/>
      <c r="C100" s="4" t="s">
        <v>24</v>
      </c>
      <c r="D100" s="188" t="s">
        <v>51</v>
      </c>
      <c r="E100" s="143">
        <f t="shared" si="27"/>
        <v>9000</v>
      </c>
      <c r="F100" s="143">
        <v>9000</v>
      </c>
      <c r="G100" s="171">
        <v>0</v>
      </c>
    </row>
    <row r="101" spans="1:8" ht="25.5">
      <c r="A101" s="33"/>
      <c r="B101" s="10"/>
      <c r="C101" s="69">
        <v>2030</v>
      </c>
      <c r="D101" s="220" t="s">
        <v>63</v>
      </c>
      <c r="E101" s="143">
        <f t="shared" si="27"/>
        <v>36000</v>
      </c>
      <c r="F101" s="143">
        <v>36000</v>
      </c>
      <c r="G101" s="173">
        <v>0</v>
      </c>
    </row>
    <row r="102" spans="1:8" ht="26.25" thickBot="1">
      <c r="A102" s="33"/>
      <c r="B102" s="19">
        <v>85214</v>
      </c>
      <c r="C102" s="49"/>
      <c r="D102" s="200" t="s">
        <v>62</v>
      </c>
      <c r="E102" s="204">
        <f>SUM(E103:E103)</f>
        <v>121000</v>
      </c>
      <c r="F102" s="204">
        <f>SUM(F103:F103)</f>
        <v>121000</v>
      </c>
      <c r="G102" s="176">
        <v>0</v>
      </c>
    </row>
    <row r="103" spans="1:8" ht="26.25" thickTop="1">
      <c r="A103" s="33"/>
      <c r="B103" s="7"/>
      <c r="C103" s="72">
        <v>2030</v>
      </c>
      <c r="D103" s="221" t="s">
        <v>63</v>
      </c>
      <c r="E103" s="143">
        <f>F103+G103</f>
        <v>121000</v>
      </c>
      <c r="F103" s="222">
        <v>121000</v>
      </c>
      <c r="G103" s="173">
        <v>0</v>
      </c>
    </row>
    <row r="104" spans="1:8" ht="13.5" thickBot="1">
      <c r="A104" s="33"/>
      <c r="B104" s="70">
        <v>85216</v>
      </c>
      <c r="C104" s="71"/>
      <c r="D104" s="174" t="s">
        <v>83</v>
      </c>
      <c r="E104" s="223">
        <f>E105</f>
        <v>303000</v>
      </c>
      <c r="F104" s="223">
        <f t="shared" ref="F104:G104" si="29">F105</f>
        <v>303000</v>
      </c>
      <c r="G104" s="224">
        <f t="shared" si="29"/>
        <v>0</v>
      </c>
    </row>
    <row r="105" spans="1:8" ht="26.25" thickTop="1">
      <c r="A105" s="33"/>
      <c r="B105" s="7"/>
      <c r="C105" s="72">
        <v>2030</v>
      </c>
      <c r="D105" s="221" t="s">
        <v>63</v>
      </c>
      <c r="E105" s="143">
        <f>F105+G105</f>
        <v>303000</v>
      </c>
      <c r="F105" s="225">
        <v>303000</v>
      </c>
      <c r="G105" s="171">
        <v>0</v>
      </c>
    </row>
    <row r="106" spans="1:8" ht="13.5" thickBot="1">
      <c r="A106" s="9"/>
      <c r="B106" s="20">
        <v>85219</v>
      </c>
      <c r="C106" s="22"/>
      <c r="D106" s="209" t="s">
        <v>42</v>
      </c>
      <c r="E106" s="204">
        <f>E108+E107</f>
        <v>125000</v>
      </c>
      <c r="F106" s="204">
        <f t="shared" ref="F106:G106" si="30">F108+F107</f>
        <v>125000</v>
      </c>
      <c r="G106" s="190">
        <f t="shared" si="30"/>
        <v>0</v>
      </c>
    </row>
    <row r="107" spans="1:8" ht="13.5" thickTop="1">
      <c r="A107" s="9"/>
      <c r="B107" s="10"/>
      <c r="C107" s="85" t="s">
        <v>34</v>
      </c>
      <c r="D107" s="226" t="s">
        <v>25</v>
      </c>
      <c r="E107" s="143">
        <f>F107+G107</f>
        <v>8000</v>
      </c>
      <c r="F107" s="227">
        <v>8000</v>
      </c>
      <c r="G107" s="179">
        <v>0</v>
      </c>
    </row>
    <row r="108" spans="1:8" ht="25.5">
      <c r="A108" s="9"/>
      <c r="B108" s="10"/>
      <c r="C108" s="89">
        <v>2030</v>
      </c>
      <c r="D108" s="228" t="s">
        <v>63</v>
      </c>
      <c r="E108" s="143">
        <f>F108+G108</f>
        <v>117000</v>
      </c>
      <c r="F108" s="229">
        <v>117000</v>
      </c>
      <c r="G108" s="171">
        <v>0</v>
      </c>
    </row>
    <row r="109" spans="1:8" ht="13.5" thickBot="1">
      <c r="A109" s="9"/>
      <c r="B109" s="20">
        <v>85228</v>
      </c>
      <c r="C109" s="88"/>
      <c r="D109" s="200" t="s">
        <v>113</v>
      </c>
      <c r="E109" s="175">
        <f>E110</f>
        <v>2000</v>
      </c>
      <c r="F109" s="175">
        <f t="shared" ref="F109:G109" si="31">F110</f>
        <v>2000</v>
      </c>
      <c r="G109" s="175">
        <f t="shared" si="31"/>
        <v>0</v>
      </c>
    </row>
    <row r="110" spans="1:8" ht="13.5" thickTop="1">
      <c r="A110" s="9"/>
      <c r="B110" s="10"/>
      <c r="C110" s="4" t="s">
        <v>23</v>
      </c>
      <c r="D110" s="185" t="s">
        <v>36</v>
      </c>
      <c r="E110" s="143">
        <f>F110+G110</f>
        <v>2000</v>
      </c>
      <c r="F110" s="178">
        <v>2000</v>
      </c>
      <c r="G110" s="179"/>
    </row>
    <row r="111" spans="1:8" ht="13.5" thickBot="1">
      <c r="A111" s="9"/>
      <c r="B111" s="20">
        <v>85295</v>
      </c>
      <c r="C111" s="88"/>
      <c r="D111" s="200" t="s">
        <v>44</v>
      </c>
      <c r="E111" s="175">
        <f>SUM(E112:E113)</f>
        <v>146000</v>
      </c>
      <c r="F111" s="175">
        <f>SUM(F112:F113)</f>
        <v>146000</v>
      </c>
      <c r="G111" s="176">
        <f>SUM(G113:G113)</f>
        <v>0</v>
      </c>
    </row>
    <row r="112" spans="1:8" ht="14.25" customHeight="1" thickTop="1">
      <c r="A112" s="9"/>
      <c r="B112" s="10"/>
      <c r="C112" s="3" t="s">
        <v>99</v>
      </c>
      <c r="D112" s="230" t="s">
        <v>100</v>
      </c>
      <c r="E112" s="143">
        <f>F112+G112</f>
        <v>48000</v>
      </c>
      <c r="F112" s="227">
        <v>48000</v>
      </c>
      <c r="G112" s="179"/>
      <c r="H112" s="122"/>
    </row>
    <row r="113" spans="1:8" ht="25.5">
      <c r="A113" s="9"/>
      <c r="B113" s="10"/>
      <c r="C113" s="117">
        <v>2030</v>
      </c>
      <c r="D113" s="231" t="s">
        <v>63</v>
      </c>
      <c r="E113" s="143">
        <f>F113+G113</f>
        <v>98000</v>
      </c>
      <c r="F113" s="170">
        <v>98000</v>
      </c>
      <c r="G113" s="171">
        <v>0</v>
      </c>
    </row>
    <row r="114" spans="1:8" ht="20.25" customHeight="1" thickBot="1">
      <c r="A114" s="13">
        <v>853</v>
      </c>
      <c r="B114" s="6"/>
      <c r="C114" s="57"/>
      <c r="D114" s="232" t="s">
        <v>77</v>
      </c>
      <c r="E114" s="192">
        <f>E115</f>
        <v>507916</v>
      </c>
      <c r="F114" s="192">
        <f>F115</f>
        <v>507916</v>
      </c>
      <c r="G114" s="186">
        <f>G115</f>
        <v>0</v>
      </c>
    </row>
    <row r="115" spans="1:8" ht="13.5" thickBot="1">
      <c r="A115" s="9"/>
      <c r="B115" s="106">
        <v>85395</v>
      </c>
      <c r="C115" s="58"/>
      <c r="D115" s="187" t="s">
        <v>44</v>
      </c>
      <c r="E115" s="184">
        <f>SUM(E116:E117)</f>
        <v>507916</v>
      </c>
      <c r="F115" s="184">
        <f>SUM(F116:F117)</f>
        <v>507916</v>
      </c>
      <c r="G115" s="168">
        <v>0</v>
      </c>
    </row>
    <row r="116" spans="1:8" ht="48.75" thickTop="1">
      <c r="A116" s="9"/>
      <c r="B116" s="10"/>
      <c r="C116" s="8">
        <v>2007</v>
      </c>
      <c r="D116" s="233" t="s">
        <v>88</v>
      </c>
      <c r="E116" s="143">
        <f t="shared" ref="E116:E117" si="32">F116+G116</f>
        <v>223387</v>
      </c>
      <c r="F116" s="227">
        <v>223387</v>
      </c>
      <c r="G116" s="179">
        <v>0</v>
      </c>
    </row>
    <row r="117" spans="1:8" ht="15" customHeight="1">
      <c r="A117" s="9"/>
      <c r="B117" s="10"/>
      <c r="C117" s="3" t="s">
        <v>99</v>
      </c>
      <c r="D117" s="230" t="s">
        <v>100</v>
      </c>
      <c r="E117" s="199">
        <f t="shared" si="32"/>
        <v>284529</v>
      </c>
      <c r="F117" s="170">
        <v>284529</v>
      </c>
      <c r="G117" s="171">
        <v>0</v>
      </c>
    </row>
    <row r="118" spans="1:8" ht="21.75" customHeight="1" thickBot="1">
      <c r="A118" s="92">
        <v>900</v>
      </c>
      <c r="B118" s="90"/>
      <c r="C118" s="91"/>
      <c r="D118" s="160" t="s">
        <v>94</v>
      </c>
      <c r="E118" s="234">
        <f>E119+E121</f>
        <v>198769</v>
      </c>
      <c r="F118" s="234">
        <f t="shared" ref="F118:G118" si="33">F119+F121</f>
        <v>80000</v>
      </c>
      <c r="G118" s="234">
        <f t="shared" si="33"/>
        <v>118769</v>
      </c>
    </row>
    <row r="119" spans="1:8" ht="18.75" customHeight="1" thickBot="1">
      <c r="A119" s="108"/>
      <c r="B119" s="112">
        <v>90004</v>
      </c>
      <c r="C119" s="113"/>
      <c r="D119" s="154" t="s">
        <v>111</v>
      </c>
      <c r="E119" s="235">
        <f>E120</f>
        <v>118769</v>
      </c>
      <c r="F119" s="235">
        <f t="shared" ref="F119:G119" si="34">F120</f>
        <v>0</v>
      </c>
      <c r="G119" s="235">
        <f t="shared" si="34"/>
        <v>118769</v>
      </c>
    </row>
    <row r="120" spans="1:8" ht="51.75" thickTop="1">
      <c r="A120" s="108"/>
      <c r="B120" s="111"/>
      <c r="C120" s="73">
        <v>6207</v>
      </c>
      <c r="D120" s="157" t="s">
        <v>88</v>
      </c>
      <c r="E120" s="143">
        <f t="shared" ref="E120:E123" si="35">F120+G120</f>
        <v>118769</v>
      </c>
      <c r="F120" s="236">
        <v>0</v>
      </c>
      <c r="G120" s="237">
        <v>118769</v>
      </c>
      <c r="H120" s="122"/>
    </row>
    <row r="121" spans="1:8" ht="29.25" customHeight="1" thickBot="1">
      <c r="A121" s="61"/>
      <c r="B121" s="109">
        <v>90019</v>
      </c>
      <c r="C121" s="110"/>
      <c r="D121" s="174" t="s">
        <v>95</v>
      </c>
      <c r="E121" s="175">
        <f>E123+E122</f>
        <v>80000</v>
      </c>
      <c r="F121" s="175">
        <f t="shared" ref="F121:G121" si="36">F123+F122</f>
        <v>80000</v>
      </c>
      <c r="G121" s="175">
        <f t="shared" si="36"/>
        <v>0</v>
      </c>
    </row>
    <row r="122" spans="1:8" ht="15.75" customHeight="1" thickTop="1">
      <c r="A122" s="61"/>
      <c r="B122" s="11"/>
      <c r="C122" s="85" t="s">
        <v>115</v>
      </c>
      <c r="D122" s="177" t="s">
        <v>116</v>
      </c>
      <c r="E122" s="143">
        <f t="shared" si="35"/>
        <v>50000</v>
      </c>
      <c r="F122" s="227">
        <v>50000</v>
      </c>
      <c r="G122" s="179">
        <v>0</v>
      </c>
    </row>
    <row r="123" spans="1:8">
      <c r="A123" s="93"/>
      <c r="B123" s="54"/>
      <c r="C123" s="4" t="s">
        <v>96</v>
      </c>
      <c r="D123" s="231" t="s">
        <v>97</v>
      </c>
      <c r="E123" s="143">
        <f t="shared" si="35"/>
        <v>30000</v>
      </c>
      <c r="F123" s="170">
        <v>30000</v>
      </c>
      <c r="G123" s="171">
        <v>0</v>
      </c>
    </row>
    <row r="124" spans="1:8" ht="21.75" customHeight="1" thickBot="1">
      <c r="A124" s="81">
        <v>921</v>
      </c>
      <c r="B124" s="82"/>
      <c r="C124" s="83"/>
      <c r="D124" s="238" t="s">
        <v>109</v>
      </c>
      <c r="E124" s="161">
        <f>E125+E127</f>
        <v>525616</v>
      </c>
      <c r="F124" s="161">
        <f>F125+F127</f>
        <v>40093</v>
      </c>
      <c r="G124" s="161">
        <f>G125+G127</f>
        <v>485523</v>
      </c>
    </row>
    <row r="125" spans="1:8" ht="13.5" thickBot="1">
      <c r="A125" s="74"/>
      <c r="B125" s="79">
        <v>92109</v>
      </c>
      <c r="C125" s="80"/>
      <c r="D125" s="239" t="s">
        <v>110</v>
      </c>
      <c r="E125" s="155">
        <f>E126</f>
        <v>485523</v>
      </c>
      <c r="F125" s="155">
        <f>F126</f>
        <v>0</v>
      </c>
      <c r="G125" s="156">
        <f>G126</f>
        <v>485523</v>
      </c>
    </row>
    <row r="126" spans="1:8" ht="54.75" customHeight="1" thickTop="1">
      <c r="A126" s="60"/>
      <c r="B126" s="120"/>
      <c r="C126" s="73">
        <v>6207</v>
      </c>
      <c r="D126" s="157" t="s">
        <v>88</v>
      </c>
      <c r="E126" s="178">
        <f>F126+G126</f>
        <v>485523</v>
      </c>
      <c r="F126" s="158">
        <v>0</v>
      </c>
      <c r="G126" s="159">
        <v>485523</v>
      </c>
      <c r="H126" s="122"/>
    </row>
    <row r="127" spans="1:8" ht="19.5" customHeight="1" thickBot="1">
      <c r="A127" s="74"/>
      <c r="B127" s="118">
        <v>92195</v>
      </c>
      <c r="C127" s="119"/>
      <c r="D127" s="239" t="s">
        <v>44</v>
      </c>
      <c r="E127" s="240">
        <f>E128</f>
        <v>40093</v>
      </c>
      <c r="F127" s="240">
        <f t="shared" ref="F127:G127" si="37">F128</f>
        <v>40093</v>
      </c>
      <c r="G127" s="241">
        <f t="shared" si="37"/>
        <v>0</v>
      </c>
    </row>
    <row r="128" spans="1:8" ht="54.75" customHeight="1" thickTop="1">
      <c r="A128" s="74"/>
      <c r="B128" s="40"/>
      <c r="C128" s="73">
        <v>2007</v>
      </c>
      <c r="D128" s="157" t="s">
        <v>88</v>
      </c>
      <c r="E128" s="143">
        <f>F128+G128</f>
        <v>40093</v>
      </c>
      <c r="F128" s="158">
        <v>40093</v>
      </c>
      <c r="G128" s="159">
        <v>0</v>
      </c>
      <c r="H128" s="122"/>
    </row>
    <row r="129" spans="1:7" ht="18.75" customHeight="1" thickBot="1">
      <c r="A129" s="81">
        <v>926</v>
      </c>
      <c r="B129" s="82"/>
      <c r="C129" s="83"/>
      <c r="D129" s="160" t="s">
        <v>108</v>
      </c>
      <c r="E129" s="161">
        <f>E130</f>
        <v>396550</v>
      </c>
      <c r="F129" s="161">
        <f t="shared" ref="F129:G130" si="38">F130</f>
        <v>0</v>
      </c>
      <c r="G129" s="162">
        <f t="shared" si="38"/>
        <v>396550</v>
      </c>
    </row>
    <row r="130" spans="1:7" ht="15.75" customHeight="1" thickBot="1">
      <c r="A130" s="74"/>
      <c r="B130" s="79">
        <v>92601</v>
      </c>
      <c r="C130" s="80"/>
      <c r="D130" s="154" t="s">
        <v>106</v>
      </c>
      <c r="E130" s="155">
        <f>E131</f>
        <v>396550</v>
      </c>
      <c r="F130" s="155">
        <f t="shared" si="38"/>
        <v>0</v>
      </c>
      <c r="G130" s="156">
        <f t="shared" si="38"/>
        <v>396550</v>
      </c>
    </row>
    <row r="131" spans="1:7" ht="54" customHeight="1" thickTop="1">
      <c r="A131" s="60"/>
      <c r="B131" s="40"/>
      <c r="C131" s="73">
        <v>6207</v>
      </c>
      <c r="D131" s="157" t="s">
        <v>88</v>
      </c>
      <c r="E131" s="143">
        <f>F131+G131</f>
        <v>396550</v>
      </c>
      <c r="F131" s="158">
        <v>0</v>
      </c>
      <c r="G131" s="159">
        <v>396550</v>
      </c>
    </row>
    <row r="132" spans="1:7" ht="13.5" thickBot="1">
      <c r="A132" s="16" t="s">
        <v>2</v>
      </c>
      <c r="B132" s="24" t="s">
        <v>2</v>
      </c>
      <c r="C132" s="24" t="s">
        <v>2</v>
      </c>
      <c r="D132" s="242" t="s">
        <v>45</v>
      </c>
      <c r="E132" s="183">
        <f>E10+E15+E18+E21+E29+E32+E38+E41+E44+E75+E82+E94+E114+E118+E124+E129</f>
        <v>45542551</v>
      </c>
      <c r="F132" s="183">
        <f>F10+F15+F18+F21+F29+F32+F38+F41+F44+F75+F82+F94+F114+F118+F124+F129</f>
        <v>35118577</v>
      </c>
      <c r="G132" s="183">
        <f>G10+G15+G18+G21+G29+G32+G38+G41+G44+G75+G82+G94+G114+G118+G124+G129</f>
        <v>10048162</v>
      </c>
    </row>
    <row r="133" spans="1:7">
      <c r="A133" s="11"/>
      <c r="B133" s="11"/>
      <c r="C133" s="11"/>
      <c r="D133" s="11"/>
    </row>
    <row r="134" spans="1:7">
      <c r="A134" s="11"/>
      <c r="B134" s="11"/>
      <c r="C134" s="11"/>
      <c r="D134" s="11"/>
      <c r="E134" s="25"/>
    </row>
    <row r="135" spans="1:7">
      <c r="A135" s="11"/>
      <c r="B135" s="26"/>
      <c r="C135" s="11"/>
      <c r="D135" s="11"/>
    </row>
    <row r="136" spans="1:7">
      <c r="A136" s="11"/>
      <c r="B136" s="11"/>
      <c r="C136" s="11"/>
      <c r="D136" s="11"/>
      <c r="E136" s="25"/>
    </row>
    <row r="137" spans="1:7">
      <c r="A137" s="27"/>
      <c r="B137" s="27"/>
      <c r="C137" s="30"/>
      <c r="D137" s="27"/>
    </row>
    <row r="138" spans="1:7">
      <c r="A138" s="11"/>
      <c r="B138" s="11"/>
      <c r="C138" s="29"/>
      <c r="D138" s="11"/>
    </row>
    <row r="139" spans="1:7">
      <c r="A139" s="11"/>
      <c r="B139" s="11"/>
      <c r="C139" s="29"/>
      <c r="D139" s="11"/>
    </row>
    <row r="140" spans="1:7">
      <c r="A140" s="11"/>
      <c r="B140" s="11"/>
      <c r="C140" s="11"/>
      <c r="D140" s="11"/>
      <c r="E140" s="25"/>
    </row>
    <row r="141" spans="1:7">
      <c r="A141" s="11"/>
      <c r="B141" s="11"/>
      <c r="C141" s="11"/>
      <c r="D141" s="11"/>
    </row>
    <row r="142" spans="1:7">
      <c r="A142" s="11"/>
      <c r="B142" s="11"/>
      <c r="C142" s="11"/>
      <c r="D142" s="11"/>
      <c r="E142" s="25"/>
    </row>
    <row r="143" spans="1:7">
      <c r="A143" s="11"/>
      <c r="B143" s="11"/>
      <c r="C143" s="11"/>
      <c r="D143" s="11"/>
    </row>
    <row r="144" spans="1:7">
      <c r="A144" s="27"/>
      <c r="B144" s="27"/>
      <c r="C144" s="27"/>
      <c r="D144" s="27"/>
    </row>
    <row r="145" spans="1:4">
      <c r="A145" s="11"/>
      <c r="B145" s="11"/>
      <c r="C145" s="11"/>
      <c r="D145" s="27"/>
    </row>
    <row r="146" spans="1:4">
      <c r="A146" s="11"/>
      <c r="B146" s="11"/>
      <c r="C146" s="11"/>
      <c r="D146" s="27"/>
    </row>
    <row r="147" spans="1:4">
      <c r="A147" s="11"/>
      <c r="B147" s="11"/>
      <c r="C147" s="11"/>
      <c r="D147" s="28"/>
    </row>
    <row r="148" spans="1:4">
      <c r="A148" s="11"/>
      <c r="B148" s="11"/>
      <c r="C148" s="11"/>
      <c r="D148" s="28"/>
    </row>
    <row r="149" spans="1:4">
      <c r="A149" s="11"/>
      <c r="B149" s="11"/>
      <c r="C149" s="11"/>
      <c r="D149" s="11"/>
    </row>
    <row r="150" spans="1:4">
      <c r="A150" s="11"/>
      <c r="B150" s="11"/>
      <c r="C150" s="11"/>
      <c r="D150" s="11"/>
    </row>
    <row r="151" spans="1:4">
      <c r="A151" s="11"/>
      <c r="B151" s="11"/>
      <c r="C151" s="11"/>
      <c r="D151" s="11"/>
    </row>
    <row r="152" spans="1:4">
      <c r="A152" s="11"/>
      <c r="B152" s="11"/>
      <c r="C152" s="11"/>
      <c r="D152" s="11"/>
    </row>
    <row r="153" spans="1:4">
      <c r="A153" s="11"/>
      <c r="B153" s="11"/>
      <c r="C153" s="11"/>
      <c r="D153" s="11"/>
    </row>
    <row r="154" spans="1:4">
      <c r="A154" s="27"/>
      <c r="B154" s="27"/>
      <c r="C154" s="30"/>
      <c r="D154" s="27"/>
    </row>
    <row r="155" spans="1:4">
      <c r="A155" s="27"/>
      <c r="B155" s="27"/>
      <c r="C155" s="30"/>
      <c r="D155" s="27"/>
    </row>
    <row r="156" spans="1:4">
      <c r="A156" s="28"/>
      <c r="B156" s="28"/>
      <c r="C156" s="31"/>
      <c r="D156" s="28"/>
    </row>
    <row r="157" spans="1:4">
      <c r="A157" s="28"/>
      <c r="B157" s="28"/>
      <c r="C157" s="31"/>
      <c r="D157" s="28"/>
    </row>
    <row r="158" spans="1:4">
      <c r="A158" s="28"/>
      <c r="B158" s="28"/>
      <c r="C158" s="31"/>
      <c r="D158" s="28"/>
    </row>
    <row r="159" spans="1:4">
      <c r="A159" s="27"/>
      <c r="B159" s="27"/>
      <c r="C159" s="29"/>
      <c r="D159" s="11"/>
    </row>
    <row r="160" spans="1:4">
      <c r="A160" s="27"/>
      <c r="B160" s="27"/>
      <c r="C160" s="32"/>
      <c r="D160" s="11"/>
    </row>
    <row r="161" spans="1:4">
      <c r="A161" s="27"/>
      <c r="B161" s="27"/>
      <c r="C161" s="32"/>
      <c r="D161" s="11"/>
    </row>
    <row r="162" spans="1:4">
      <c r="A162" s="27"/>
      <c r="B162" s="27"/>
      <c r="C162" s="30"/>
      <c r="D162" s="27"/>
    </row>
    <row r="163" spans="1:4">
      <c r="A163" s="27"/>
      <c r="B163" s="28"/>
      <c r="C163" s="31"/>
      <c r="D163" s="28"/>
    </row>
    <row r="164" spans="1:4">
      <c r="A164" s="27"/>
      <c r="B164" s="27"/>
      <c r="C164" s="30"/>
      <c r="D164" s="28"/>
    </row>
    <row r="165" spans="1:4">
      <c r="A165" s="27"/>
      <c r="B165" s="27"/>
      <c r="C165" s="30"/>
      <c r="D165" s="28"/>
    </row>
    <row r="166" spans="1:4">
      <c r="A166" s="27"/>
      <c r="B166" s="27"/>
      <c r="C166" s="30"/>
      <c r="D166" s="28"/>
    </row>
    <row r="167" spans="1:4">
      <c r="A167" s="11"/>
      <c r="B167" s="11"/>
      <c r="C167" s="29"/>
      <c r="D167" s="11"/>
    </row>
    <row r="168" spans="1:4">
      <c r="A168" s="11"/>
      <c r="B168" s="11"/>
      <c r="C168" s="32"/>
      <c r="D168" s="11"/>
    </row>
    <row r="169" spans="1:4">
      <c r="A169" s="11"/>
      <c r="B169" s="11"/>
      <c r="C169" s="32"/>
      <c r="D169" s="11"/>
    </row>
    <row r="170" spans="1:4">
      <c r="A170" s="11"/>
      <c r="B170" s="11"/>
      <c r="C170" s="32"/>
      <c r="D170" s="11"/>
    </row>
    <row r="171" spans="1:4">
      <c r="A171" s="11"/>
      <c r="B171" s="11"/>
      <c r="C171" s="32"/>
      <c r="D171" s="11"/>
    </row>
    <row r="172" spans="1:4">
      <c r="A172" s="11"/>
      <c r="B172" s="11"/>
      <c r="C172" s="32"/>
      <c r="D172" s="11"/>
    </row>
    <row r="173" spans="1:4">
      <c r="A173" s="11"/>
      <c r="B173" s="11"/>
      <c r="C173" s="29"/>
      <c r="D173" s="11"/>
    </row>
    <row r="174" spans="1:4">
      <c r="A174" s="11"/>
      <c r="B174" s="11"/>
      <c r="C174" s="32"/>
      <c r="D174" s="11"/>
    </row>
    <row r="175" spans="1:4">
      <c r="A175" s="11"/>
      <c r="B175" s="11"/>
      <c r="C175" s="32"/>
      <c r="D175" s="11"/>
    </row>
    <row r="176" spans="1:4">
      <c r="A176" s="11"/>
      <c r="B176" s="11"/>
      <c r="C176" s="32"/>
      <c r="D176" s="11"/>
    </row>
    <row r="177" spans="1:5">
      <c r="A177" s="27"/>
      <c r="B177" s="27"/>
      <c r="C177" s="27"/>
      <c r="D177" s="27"/>
    </row>
    <row r="178" spans="1:5">
      <c r="A178" s="27"/>
      <c r="B178" s="27"/>
      <c r="C178" s="27"/>
      <c r="D178" s="27"/>
    </row>
    <row r="179" spans="1:5">
      <c r="A179" s="27"/>
      <c r="B179" s="27"/>
      <c r="C179" s="27"/>
      <c r="D179" s="27"/>
    </row>
    <row r="186" spans="1:5">
      <c r="E186" s="25"/>
    </row>
  </sheetData>
  <mergeCells count="3">
    <mergeCell ref="E68:E71"/>
    <mergeCell ref="F68:F71"/>
    <mergeCell ref="G68:G71"/>
  </mergeCells>
  <phoneticPr fontId="0" type="noConversion"/>
  <printOptions horizontalCentered="1"/>
  <pageMargins left="0" right="0" top="0.98425196850393704" bottom="0.98425196850393704" header="0.51181102362204722" footer="0.51181102362204722"/>
  <pageSetup paperSize="9" orientation="landscape" horizontalDpi="4294967294" r:id="rId1"/>
  <headerFooter alignWithMargins="0"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dochody 2011</vt:lpstr>
    </vt:vector>
  </TitlesOfParts>
  <Company>OEM Preinstall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Unregistered</dc:creator>
  <cp:lastModifiedBy>Skarbnik</cp:lastModifiedBy>
  <cp:lastPrinted>2012-11-14T07:46:56Z</cp:lastPrinted>
  <dcterms:created xsi:type="dcterms:W3CDTF">1997-03-25T00:14:35Z</dcterms:created>
  <dcterms:modified xsi:type="dcterms:W3CDTF">2012-11-14T07:47:45Z</dcterms:modified>
</cp:coreProperties>
</file>